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khina.TV\Desktop\"/>
    </mc:Choice>
  </mc:AlternateContent>
  <xr:revisionPtr revIDLastSave="0" documentId="13_ncr:1_{931AC224-2432-4F53-B139-B151FE3B03AD}" xr6:coauthVersionLast="45" xr6:coauthVersionMax="45" xr10:uidLastSave="{00000000-0000-0000-0000-000000000000}"/>
  <bookViews>
    <workbookView xWindow="-120" yWindow="-120" windowWidth="19440" windowHeight="15000" firstSheet="2" activeTab="9" xr2:uid="{00000000-000D-0000-FFFF-FFFF00000000}"/>
  </bookViews>
  <sheets>
    <sheet name="День 1" sheetId="1" r:id="rId1"/>
    <sheet name="День 2" sheetId="14" r:id="rId2"/>
    <sheet name="День 3" sheetId="15" r:id="rId3"/>
    <sheet name="День 4" sheetId="16" r:id="rId4"/>
    <sheet name="День 5" sheetId="17" r:id="rId5"/>
    <sheet name="День 6" sheetId="18" r:id="rId6"/>
    <sheet name="День 7" sheetId="19" r:id="rId7"/>
    <sheet name="День 8" sheetId="20" r:id="rId8"/>
    <sheet name="День 9" sheetId="21" r:id="rId9"/>
    <sheet name="День 10" sheetId="12" r:id="rId10"/>
  </sheets>
  <calcPr calcId="191029"/>
</workbook>
</file>

<file path=xl/calcChain.xml><?xml version="1.0" encoding="utf-8"?>
<calcChain xmlns="http://schemas.openxmlformats.org/spreadsheetml/2006/main">
  <c r="L23" i="12" l="1"/>
  <c r="G14" i="18" l="1"/>
  <c r="E14" i="18"/>
  <c r="E13" i="17"/>
  <c r="E14" i="16"/>
  <c r="D14" i="16"/>
  <c r="D14" i="14"/>
  <c r="F24" i="17" l="1"/>
  <c r="E23" i="14" l="1"/>
  <c r="E24" i="14" s="1"/>
  <c r="G24" i="1"/>
  <c r="H24" i="18" l="1"/>
  <c r="J24" i="18"/>
  <c r="N24" i="18"/>
  <c r="M24" i="18"/>
  <c r="K24" i="18"/>
  <c r="I14" i="15" l="1"/>
  <c r="J14" i="15"/>
  <c r="N14" i="15"/>
  <c r="H15" i="20" l="1"/>
  <c r="I15" i="20"/>
  <c r="J15" i="20"/>
  <c r="K15" i="20"/>
  <c r="M15" i="20"/>
  <c r="N15" i="20"/>
  <c r="N23" i="14"/>
  <c r="M23" i="14"/>
  <c r="L23" i="14"/>
  <c r="L24" i="14" s="1"/>
  <c r="K23" i="14"/>
  <c r="J23" i="14"/>
  <c r="I23" i="14"/>
  <c r="H23" i="14"/>
  <c r="E23" i="12"/>
  <c r="H22" i="12"/>
  <c r="I22" i="12"/>
  <c r="J22" i="12"/>
  <c r="K22" i="12"/>
  <c r="M22" i="12"/>
  <c r="N22" i="12"/>
  <c r="H12" i="12" l="1"/>
  <c r="I12" i="12"/>
  <c r="J12" i="12"/>
  <c r="K12" i="12"/>
  <c r="K23" i="12" s="1"/>
  <c r="M12" i="12"/>
  <c r="N12" i="12"/>
  <c r="H25" i="20"/>
  <c r="I25" i="20"/>
  <c r="J25" i="20"/>
  <c r="K25" i="20"/>
  <c r="K26" i="20" s="1"/>
  <c r="L25" i="20"/>
  <c r="M25" i="20"/>
  <c r="N25" i="20"/>
  <c r="F14" i="18"/>
  <c r="E14" i="15"/>
  <c r="E25" i="15" s="1"/>
  <c r="F14" i="15"/>
  <c r="G14" i="15"/>
  <c r="D14" i="15"/>
  <c r="F23" i="14"/>
  <c r="F24" i="14" s="1"/>
  <c r="G23" i="14"/>
  <c r="G24" i="14" s="1"/>
  <c r="D23" i="14"/>
  <c r="D24" i="14" s="1"/>
  <c r="N23" i="1" l="1"/>
  <c r="M23" i="1"/>
  <c r="L23" i="1"/>
  <c r="L24" i="1" s="1"/>
  <c r="K23" i="1"/>
  <c r="J23" i="1"/>
  <c r="H23" i="1"/>
  <c r="I23" i="1"/>
  <c r="D23" i="1"/>
  <c r="H24" i="21" l="1"/>
  <c r="I24" i="21"/>
  <c r="J24" i="21"/>
  <c r="K24" i="21"/>
  <c r="M24" i="21"/>
  <c r="N24" i="21"/>
  <c r="H14" i="21"/>
  <c r="I14" i="21"/>
  <c r="J14" i="21"/>
  <c r="K14" i="21"/>
  <c r="L14" i="21"/>
  <c r="M14" i="21"/>
  <c r="N14" i="21"/>
  <c r="G26" i="20"/>
  <c r="F26" i="20"/>
  <c r="E26" i="20"/>
  <c r="D26" i="20"/>
  <c r="N25" i="19"/>
  <c r="M25" i="19"/>
  <c r="K25" i="19"/>
  <c r="J25" i="19"/>
  <c r="I25" i="19"/>
  <c r="H25" i="19"/>
  <c r="N15" i="19"/>
  <c r="M15" i="19"/>
  <c r="L15" i="19"/>
  <c r="L26" i="19" s="1"/>
  <c r="K15" i="19"/>
  <c r="J15" i="19"/>
  <c r="I15" i="19"/>
  <c r="H15" i="19"/>
  <c r="I24" i="18"/>
  <c r="N14" i="18"/>
  <c r="M14" i="18"/>
  <c r="L25" i="18"/>
  <c r="K14" i="18"/>
  <c r="K25" i="18" s="1"/>
  <c r="J14" i="18"/>
  <c r="I14" i="18"/>
  <c r="H14" i="18"/>
  <c r="I24" i="17"/>
  <c r="J24" i="17"/>
  <c r="K24" i="17"/>
  <c r="M24" i="17"/>
  <c r="N24" i="17"/>
  <c r="N13" i="17"/>
  <c r="M13" i="17"/>
  <c r="L25" i="17"/>
  <c r="K13" i="17"/>
  <c r="J13" i="17"/>
  <c r="I13" i="17"/>
  <c r="H13" i="17"/>
  <c r="G13" i="17"/>
  <c r="F13" i="17"/>
  <c r="E24" i="16"/>
  <c r="E25" i="16" s="1"/>
  <c r="F24" i="16"/>
  <c r="H24" i="16"/>
  <c r="I24" i="16"/>
  <c r="J24" i="16"/>
  <c r="K24" i="16"/>
  <c r="M24" i="16"/>
  <c r="N24" i="16"/>
  <c r="D24" i="16"/>
  <c r="F14" i="16"/>
  <c r="G14" i="16"/>
  <c r="I14" i="16"/>
  <c r="L25" i="16"/>
  <c r="D25" i="15"/>
  <c r="F25" i="15"/>
  <c r="J24" i="15"/>
  <c r="L25" i="15"/>
  <c r="K24" i="14"/>
  <c r="H14" i="1"/>
  <c r="I14" i="1"/>
  <c r="J14" i="1"/>
  <c r="K14" i="1"/>
  <c r="K24" i="1" s="1"/>
  <c r="M14" i="1"/>
  <c r="N14" i="1"/>
  <c r="E14" i="1"/>
  <c r="E24" i="1" s="1"/>
  <c r="F14" i="1"/>
  <c r="F24" i="1" s="1"/>
  <c r="D14" i="1"/>
  <c r="D24" i="1" s="1"/>
  <c r="K25" i="21" l="1"/>
  <c r="K26" i="19"/>
  <c r="K25" i="17"/>
  <c r="K25" i="16"/>
  <c r="L25" i="21"/>
  <c r="D25" i="17"/>
  <c r="D25" i="21"/>
  <c r="G25" i="21"/>
  <c r="E25" i="21"/>
  <c r="F25" i="21"/>
  <c r="D23" i="12"/>
  <c r="G23" i="12"/>
  <c r="F23" i="12"/>
  <c r="D26" i="19"/>
  <c r="F26" i="19"/>
  <c r="E26" i="19"/>
  <c r="G26" i="19"/>
  <c r="E25" i="18"/>
  <c r="G25" i="18"/>
  <c r="D25" i="18"/>
  <c r="F25" i="18"/>
  <c r="F25" i="17"/>
  <c r="E25" i="17"/>
  <c r="G25" i="17"/>
  <c r="D25" i="16"/>
  <c r="F25" i="16"/>
  <c r="G25" i="16"/>
  <c r="K25" i="15"/>
  <c r="G25" i="15"/>
  <c r="E24" i="12" l="1"/>
  <c r="K24" i="12"/>
  <c r="F24" i="12"/>
  <c r="D24" i="12"/>
  <c r="G24" i="12"/>
</calcChain>
</file>

<file path=xl/sharedStrings.xml><?xml version="1.0" encoding="utf-8"?>
<sst xmlns="http://schemas.openxmlformats.org/spreadsheetml/2006/main" count="489" uniqueCount="134">
  <si>
    <t>Наименование блюда</t>
  </si>
  <si>
    <t>Масса порции</t>
  </si>
  <si>
    <t>Пищевые вещества</t>
  </si>
  <si>
    <t>Б</t>
  </si>
  <si>
    <t>Ж</t>
  </si>
  <si>
    <t>У</t>
  </si>
  <si>
    <t>Энергетическая ценность (Ккал)</t>
  </si>
  <si>
    <t>ВОЗРАСТНАЯ КАТЕГОРИЯ:  7 - 11 лет</t>
  </si>
  <si>
    <t>ДЕНЬ 1</t>
  </si>
  <si>
    <t xml:space="preserve">                                ЗАВТРАК</t>
  </si>
  <si>
    <t>Чай с сахаром</t>
  </si>
  <si>
    <t>Итого:</t>
  </si>
  <si>
    <t>ОБЕД</t>
  </si>
  <si>
    <t>ИТОГО ЗА ДЕНЬ:</t>
  </si>
  <si>
    <t>Хлеб пшеничный</t>
  </si>
  <si>
    <t>Какао с молоком</t>
  </si>
  <si>
    <t>Пюре картофельное</t>
  </si>
  <si>
    <t>ДЕНЬ 2</t>
  </si>
  <si>
    <t>ДЕНЬ 3</t>
  </si>
  <si>
    <t>Апельсин</t>
  </si>
  <si>
    <t>ДЕНЬ 4</t>
  </si>
  <si>
    <t>Сыр порционный</t>
  </si>
  <si>
    <t>ДЕНЬ 5</t>
  </si>
  <si>
    <t>Яйцо отварное</t>
  </si>
  <si>
    <t>ДЕНЬ 6</t>
  </si>
  <si>
    <t>ДЕНЬ 7</t>
  </si>
  <si>
    <t>ДЕНЬ 10</t>
  </si>
  <si>
    <t>Итого за день:</t>
  </si>
  <si>
    <t>Витамины</t>
  </si>
  <si>
    <t>B1</t>
  </si>
  <si>
    <t>C</t>
  </si>
  <si>
    <t>A</t>
  </si>
  <si>
    <t>Са</t>
  </si>
  <si>
    <t>Р</t>
  </si>
  <si>
    <t>Мg</t>
  </si>
  <si>
    <t>Fe</t>
  </si>
  <si>
    <t>Минеральные вещества</t>
  </si>
  <si>
    <t>Хлеб ржаной</t>
  </si>
  <si>
    <t>Сок фруктовый</t>
  </si>
  <si>
    <t>Горошек зелен. консерв.</t>
  </si>
  <si>
    <t>Биточки мясные</t>
  </si>
  <si>
    <t>Плов из говядины</t>
  </si>
  <si>
    <t>ДЕНЬ 8</t>
  </si>
  <si>
    <t>ДЕНЬ 9</t>
  </si>
  <si>
    <t>Гуляш из говядины</t>
  </si>
  <si>
    <t>ЗАВТРАК</t>
  </si>
  <si>
    <t>Среднее значение :</t>
  </si>
  <si>
    <t>Яблоко свежее</t>
  </si>
  <si>
    <t xml:space="preserve">Банан </t>
  </si>
  <si>
    <t>Итого за период:</t>
  </si>
  <si>
    <t>80/30</t>
  </si>
  <si>
    <t>180/5</t>
  </si>
  <si>
    <t>30</t>
  </si>
  <si>
    <t>50</t>
  </si>
  <si>
    <t>200</t>
  </si>
  <si>
    <t>Порционно огурец консервир.</t>
  </si>
  <si>
    <t>Тефтели из говядины с рисом</t>
  </si>
  <si>
    <t>80/40</t>
  </si>
  <si>
    <t>Каша гречнева рассыпчатая</t>
  </si>
  <si>
    <t xml:space="preserve">Хлеб пшеничный </t>
  </si>
  <si>
    <t>Компот из смеси сухофруктов</t>
  </si>
  <si>
    <t>Вафли</t>
  </si>
  <si>
    <t>Примечание: * ООО Фирма "Партнер" "Сборник технологических карт, рецептур блюд кулинарных изделий для школьного питания"</t>
  </si>
  <si>
    <t>Кукуруза консервир.</t>
  </si>
  <si>
    <t>Рассольник  ленинградский</t>
  </si>
  <si>
    <t>Сосиска отварная</t>
  </si>
  <si>
    <t>Масло слив. порц.</t>
  </si>
  <si>
    <t xml:space="preserve">Хлеб ржаной </t>
  </si>
  <si>
    <t>Суп картоф.  с клецками</t>
  </si>
  <si>
    <t>№ тех. карты</t>
  </si>
  <si>
    <t>Борщ с капустой и картофелем</t>
  </si>
  <si>
    <t>Щи из свежей капусты с карт.</t>
  </si>
  <si>
    <t>Чай с лимоном и сахаром</t>
  </si>
  <si>
    <t>Печенье</t>
  </si>
  <si>
    <t>Кисель из концентрата пл\яг.</t>
  </si>
  <si>
    <t xml:space="preserve">Суп гороховый </t>
  </si>
  <si>
    <t xml:space="preserve"> </t>
  </si>
  <si>
    <t>100\6</t>
  </si>
  <si>
    <t>140\60</t>
  </si>
  <si>
    <t>Биточки  рыбные</t>
  </si>
  <si>
    <t>Помидоры  консерв.</t>
  </si>
  <si>
    <t>Напиток из шиповника</t>
  </si>
  <si>
    <t xml:space="preserve">Банан свежий </t>
  </si>
  <si>
    <t>Напиток лимонный</t>
  </si>
  <si>
    <t>Жаркое по домашнему</t>
  </si>
  <si>
    <t>Омлет с зеленым горошком</t>
  </si>
  <si>
    <t>120/5</t>
  </si>
  <si>
    <t>Булочка сдобная</t>
  </si>
  <si>
    <t>Рагу из овощей</t>
  </si>
  <si>
    <t>Каша пшенная молочная</t>
  </si>
  <si>
    <t>Масло порционно</t>
  </si>
  <si>
    <t>Каша манная молочная</t>
  </si>
  <si>
    <t>Каша молочная "Дружба"</t>
  </si>
  <si>
    <t>Чай с молоком</t>
  </si>
  <si>
    <t>Котлета куриная</t>
  </si>
  <si>
    <t>Капуста тушенная</t>
  </si>
  <si>
    <t>Яблоко</t>
  </si>
  <si>
    <t>Запеканка творожная</t>
  </si>
  <si>
    <t>Голубцы ленивые</t>
  </si>
  <si>
    <t>Компот из сухофруктов</t>
  </si>
  <si>
    <t>Каша рисовая молочная</t>
  </si>
  <si>
    <t>Кофейный напиток на молоке</t>
  </si>
  <si>
    <t>Щи со свежей капустой</t>
  </si>
  <si>
    <t>Биточек мясной</t>
  </si>
  <si>
    <t>Макароны отварные</t>
  </si>
  <si>
    <t>Сыр порционно</t>
  </si>
  <si>
    <t>Суп молочный вермешелевый</t>
  </si>
  <si>
    <t>Рассольник "Ленинградский"</t>
  </si>
  <si>
    <t>Шницель из говядины</t>
  </si>
  <si>
    <t>Каша  молочная "Дружба"</t>
  </si>
  <si>
    <t>Чай с сахаром и молоком</t>
  </si>
  <si>
    <t xml:space="preserve"> Булочка сдобная</t>
  </si>
  <si>
    <t>Тефтели рыбные</t>
  </si>
  <si>
    <t>Картофель отварной с маслом</t>
  </si>
  <si>
    <t>Омлет натуральный</t>
  </si>
  <si>
    <t xml:space="preserve"> Пряник</t>
  </si>
  <si>
    <t>Суп с домашней лапшой</t>
  </si>
  <si>
    <t>39,,64</t>
  </si>
  <si>
    <t>Кофейный  напиток на молоке</t>
  </si>
  <si>
    <t>150\20</t>
  </si>
  <si>
    <t>Корж молочный</t>
  </si>
  <si>
    <t>180\5</t>
  </si>
  <si>
    <t>180\8</t>
  </si>
  <si>
    <t>57,,,52</t>
  </si>
  <si>
    <t>250\10</t>
  </si>
  <si>
    <t>80\30</t>
  </si>
  <si>
    <t>80\40</t>
  </si>
  <si>
    <t>180\4</t>
  </si>
  <si>
    <t>Суп с макаронными изделиями</t>
  </si>
  <si>
    <t>60\50</t>
  </si>
  <si>
    <t>Запеканка из творога</t>
  </si>
  <si>
    <t>Гречка отварн.рассыпчатая</t>
  </si>
  <si>
    <t>Масло сливочное  порционно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</si>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</sst>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Times New Roman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rgb="FFFF0000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b/>
      <i/>
      <sz val="14"/>
      <color rgb="FFCC3300"/>
      <name val="Times New Roman"/>
      <family val="1"/>
      <charset val="204"/>
    </font>
    <font>
      <b/>
      <i/>
      <sz val="12"/>
      <color rgb="FFCC33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  <font>
      <b/>
      <i/>
      <sz val="12"/>
      <color rgb="FF0070C0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2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2"/>
      <charset val="204"/>
    </font>
    <font>
      <b/>
      <i/>
      <sz val="12"/>
      <color rgb="FFC0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/>
    <xf numFmtId="0" fontId="11" fillId="2" borderId="1" xfId="0" applyFont="1" applyFill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7" xfId="0" applyBorder="1"/>
    <xf numFmtId="0" fontId="2" fillId="0" borderId="5" xfId="0" applyFont="1" applyBorder="1" applyAlignment="1">
      <alignment horizontal="left"/>
    </xf>
    <xf numFmtId="0" fontId="0" fillId="0" borderId="5" xfId="0" applyBorder="1"/>
    <xf numFmtId="0" fontId="13" fillId="0" borderId="0" xfId="0" applyFont="1"/>
    <xf numFmtId="0" fontId="13" fillId="0" borderId="0" xfId="0" applyFont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3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9" fontId="16" fillId="0" borderId="0" xfId="0" applyNumberFormat="1" applyFont="1" applyAlignment="1">
      <alignment horizontal="left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19" fillId="2" borderId="0" xfId="0" applyFont="1" applyFill="1" applyBorder="1"/>
    <xf numFmtId="49" fontId="1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3" fillId="2" borderId="5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6" fillId="2" borderId="5" xfId="0" applyFont="1" applyFill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13" fillId="2" borderId="6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4" fillId="2" borderId="6" xfId="0" applyFont="1" applyFill="1" applyBorder="1"/>
    <xf numFmtId="0" fontId="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top" wrapText="1"/>
    </xf>
    <xf numFmtId="0" fontId="1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0" xfId="0" applyFill="1"/>
    <xf numFmtId="9" fontId="16" fillId="2" borderId="0" xfId="0" applyNumberFormat="1" applyFont="1" applyFill="1" applyAlignment="1">
      <alignment horizontal="left"/>
    </xf>
    <xf numFmtId="0" fontId="13" fillId="2" borderId="1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/>
    <xf numFmtId="0" fontId="15" fillId="2" borderId="6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4" fillId="2" borderId="1" xfId="0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top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vertical="top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/>
    </xf>
    <xf numFmtId="0" fontId="0" fillId="2" borderId="0" xfId="0" applyFill="1" applyBorder="1"/>
    <xf numFmtId="0" fontId="17" fillId="2" borderId="0" xfId="0" applyFont="1" applyFill="1" applyBorder="1"/>
    <xf numFmtId="0" fontId="0" fillId="2" borderId="0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top" wrapText="1"/>
    </xf>
    <xf numFmtId="0" fontId="20" fillId="2" borderId="1" xfId="0" applyFont="1" applyFill="1" applyBorder="1"/>
    <xf numFmtId="0" fontId="21" fillId="2" borderId="5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 vertical="top" wrapText="1"/>
    </xf>
    <xf numFmtId="2" fontId="0" fillId="2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A50021"/>
      <color rgb="FFCC3300"/>
      <color rgb="FF66FF3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O28"/>
  <sheetViews>
    <sheetView topLeftCell="A4" workbookViewId="0">
      <selection activeCell="B9" sqref="B9:N9"/>
    </sheetView>
  </sheetViews>
  <sheetFormatPr defaultRowHeight="15.75" x14ac:dyDescent="0.25"/>
  <cols>
    <col min="1" max="1" width="5.75" customWidth="1"/>
    <col min="2" max="2" width="28.75" customWidth="1"/>
    <col min="3" max="3" width="8.875" customWidth="1"/>
    <col min="4" max="4" width="10.25" customWidth="1"/>
    <col min="5" max="5" width="10.5" customWidth="1"/>
    <col min="6" max="6" width="9.875" customWidth="1"/>
    <col min="7" max="7" width="10.125" customWidth="1"/>
  </cols>
  <sheetData>
    <row r="2" spans="1:15" x14ac:dyDescent="0.25">
      <c r="A2" s="104" t="s">
        <v>8</v>
      </c>
      <c r="B2" s="104"/>
    </row>
    <row r="3" spans="1:15" x14ac:dyDescent="0.25">
      <c r="A3" s="103" t="s">
        <v>7</v>
      </c>
      <c r="B3" s="103"/>
    </row>
    <row r="5" spans="1:15" ht="15.75" customHeight="1" x14ac:dyDescent="0.25">
      <c r="A5" s="108" t="s">
        <v>69</v>
      </c>
      <c r="B5" s="110" t="s">
        <v>0</v>
      </c>
      <c r="C5" s="112" t="s">
        <v>1</v>
      </c>
      <c r="D5" s="105" t="s">
        <v>2</v>
      </c>
      <c r="E5" s="106"/>
      <c r="F5" s="107"/>
      <c r="G5" s="112" t="s">
        <v>6</v>
      </c>
      <c r="H5" s="115" t="s">
        <v>28</v>
      </c>
      <c r="I5" s="115"/>
      <c r="J5" s="115"/>
      <c r="K5" s="115" t="s">
        <v>36</v>
      </c>
      <c r="L5" s="115"/>
      <c r="M5" s="115"/>
      <c r="N5" s="115"/>
    </row>
    <row r="6" spans="1:15" ht="54.75" customHeight="1" x14ac:dyDescent="0.25">
      <c r="A6" s="109"/>
      <c r="B6" s="111"/>
      <c r="C6" s="113"/>
      <c r="D6" s="11" t="s">
        <v>3</v>
      </c>
      <c r="E6" s="11" t="s">
        <v>4</v>
      </c>
      <c r="F6" s="11" t="s">
        <v>5</v>
      </c>
      <c r="G6" s="113"/>
      <c r="H6" s="12" t="s">
        <v>29</v>
      </c>
      <c r="I6" s="13" t="s">
        <v>30</v>
      </c>
      <c r="J6" s="13" t="s">
        <v>31</v>
      </c>
      <c r="K6" s="12" t="s">
        <v>32</v>
      </c>
      <c r="L6" s="13" t="s">
        <v>33</v>
      </c>
      <c r="M6" s="14" t="s">
        <v>34</v>
      </c>
      <c r="N6" s="13" t="s">
        <v>35</v>
      </c>
    </row>
    <row r="7" spans="1:15" x14ac:dyDescent="0.25">
      <c r="A7" s="15"/>
      <c r="B7" s="16" t="s">
        <v>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5" x14ac:dyDescent="0.25">
      <c r="A8" s="77"/>
      <c r="B8" s="41" t="s">
        <v>21</v>
      </c>
      <c r="C8" s="32">
        <v>10</v>
      </c>
      <c r="D8" s="32">
        <v>2.68</v>
      </c>
      <c r="E8" s="32">
        <v>2.73</v>
      </c>
      <c r="F8" s="32">
        <v>0</v>
      </c>
      <c r="G8" s="32">
        <v>37.1</v>
      </c>
      <c r="H8" s="77">
        <v>0.04</v>
      </c>
      <c r="I8" s="77">
        <v>0.16</v>
      </c>
      <c r="J8" s="77">
        <v>0.02</v>
      </c>
      <c r="K8" s="77">
        <v>12.6</v>
      </c>
      <c r="L8" s="77">
        <v>54</v>
      </c>
      <c r="M8" s="77">
        <v>5</v>
      </c>
      <c r="N8" s="77">
        <v>11</v>
      </c>
    </row>
    <row r="9" spans="1:15" x14ac:dyDescent="0.25">
      <c r="A9" s="77"/>
      <c r="B9" s="41" t="s">
        <v>90</v>
      </c>
      <c r="C9" s="32">
        <v>10</v>
      </c>
      <c r="D9" s="32">
        <v>0.13</v>
      </c>
      <c r="E9" s="32">
        <v>5.25</v>
      </c>
      <c r="F9" s="32">
        <v>0.09</v>
      </c>
      <c r="G9" s="32">
        <v>66.099999999999994</v>
      </c>
      <c r="H9" s="77">
        <v>0.1</v>
      </c>
      <c r="I9" s="77">
        <v>0</v>
      </c>
      <c r="J9" s="77">
        <v>0</v>
      </c>
      <c r="K9" s="77">
        <v>7</v>
      </c>
      <c r="L9" s="77">
        <v>14</v>
      </c>
      <c r="M9" s="77">
        <v>5</v>
      </c>
      <c r="N9" s="77">
        <v>0</v>
      </c>
    </row>
    <row r="10" spans="1:15" ht="23.25" customHeight="1" x14ac:dyDescent="0.25">
      <c r="A10" s="42">
        <v>193</v>
      </c>
      <c r="B10" s="43" t="s">
        <v>89</v>
      </c>
      <c r="C10" s="42" t="s">
        <v>51</v>
      </c>
      <c r="D10" s="42">
        <v>11.14</v>
      </c>
      <c r="E10" s="42">
        <v>11.26</v>
      </c>
      <c r="F10" s="42">
        <v>33.47</v>
      </c>
      <c r="G10" s="42">
        <v>268.60000000000002</v>
      </c>
      <c r="H10" s="33">
        <v>0.16</v>
      </c>
      <c r="I10" s="33">
        <v>0.46</v>
      </c>
      <c r="J10" s="33">
        <v>0</v>
      </c>
      <c r="K10" s="33">
        <v>113.44</v>
      </c>
      <c r="L10" s="33">
        <v>149</v>
      </c>
      <c r="M10" s="33" t="s">
        <v>117</v>
      </c>
      <c r="N10" s="33">
        <v>1.03</v>
      </c>
    </row>
    <row r="11" spans="1:15" ht="18.75" x14ac:dyDescent="0.3">
      <c r="A11" s="44"/>
      <c r="B11" s="41" t="s">
        <v>37</v>
      </c>
      <c r="C11" s="34" t="s">
        <v>52</v>
      </c>
      <c r="D11" s="32">
        <v>1.4</v>
      </c>
      <c r="E11" s="32">
        <v>0.21</v>
      </c>
      <c r="F11" s="32">
        <v>14.94</v>
      </c>
      <c r="G11" s="32">
        <v>64.2</v>
      </c>
      <c r="H11" s="77">
        <v>0.1</v>
      </c>
      <c r="I11" s="77">
        <v>0</v>
      </c>
      <c r="J11" s="77">
        <v>0</v>
      </c>
      <c r="K11" s="77">
        <v>7</v>
      </c>
      <c r="L11" s="77">
        <v>14</v>
      </c>
      <c r="M11" s="77">
        <v>5</v>
      </c>
      <c r="N11" s="77">
        <v>0</v>
      </c>
      <c r="O11" s="30">
        <v>0.25</v>
      </c>
    </row>
    <row r="12" spans="1:15" ht="18.75" x14ac:dyDescent="0.3">
      <c r="A12" s="44"/>
      <c r="B12" s="41" t="s">
        <v>14</v>
      </c>
      <c r="C12" s="34" t="s">
        <v>53</v>
      </c>
      <c r="D12" s="32">
        <v>3.8</v>
      </c>
      <c r="E12" s="32">
        <v>0.3</v>
      </c>
      <c r="F12" s="32">
        <v>26.15</v>
      </c>
      <c r="G12" s="32">
        <v>116.5</v>
      </c>
      <c r="H12" s="77">
        <v>0.04</v>
      </c>
      <c r="I12" s="77">
        <v>0</v>
      </c>
      <c r="J12" s="77">
        <v>0</v>
      </c>
      <c r="K12" s="77">
        <v>3.5</v>
      </c>
      <c r="L12" s="77">
        <v>28.06</v>
      </c>
      <c r="M12" s="77">
        <v>8.8000000000000007</v>
      </c>
      <c r="N12" s="77">
        <v>0.75</v>
      </c>
    </row>
    <row r="13" spans="1:15" x14ac:dyDescent="0.25">
      <c r="A13" s="32">
        <v>282</v>
      </c>
      <c r="B13" s="31" t="s">
        <v>10</v>
      </c>
      <c r="C13" s="34" t="s">
        <v>54</v>
      </c>
      <c r="D13" s="32">
        <v>0.1</v>
      </c>
      <c r="E13" s="32">
        <v>0</v>
      </c>
      <c r="F13" s="32">
        <v>9.1</v>
      </c>
      <c r="G13" s="32">
        <v>35</v>
      </c>
      <c r="H13" s="77">
        <v>0</v>
      </c>
      <c r="I13" s="77">
        <v>0</v>
      </c>
      <c r="J13" s="77">
        <v>0</v>
      </c>
      <c r="K13" s="77">
        <v>0.26</v>
      </c>
      <c r="L13" s="77">
        <v>0.8</v>
      </c>
      <c r="M13" s="77">
        <v>0</v>
      </c>
      <c r="N13" s="77">
        <v>0.03</v>
      </c>
    </row>
    <row r="14" spans="1:15" ht="18.75" x14ac:dyDescent="0.3">
      <c r="A14" s="5"/>
      <c r="B14" s="45" t="s">
        <v>11</v>
      </c>
      <c r="C14" s="5"/>
      <c r="D14" s="23">
        <f>SUM(D8:D13)</f>
        <v>19.250000000000004</v>
      </c>
      <c r="E14" s="23">
        <f t="shared" ref="E14:N14" si="0">SUM(E8:E13)</f>
        <v>19.750000000000004</v>
      </c>
      <c r="F14" s="23">
        <f t="shared" si="0"/>
        <v>83.75</v>
      </c>
      <c r="G14" s="23">
        <v>587.5</v>
      </c>
      <c r="H14" s="23">
        <f t="shared" si="0"/>
        <v>0.44</v>
      </c>
      <c r="I14" s="23">
        <f t="shared" si="0"/>
        <v>0.62</v>
      </c>
      <c r="J14" s="23">
        <f t="shared" si="0"/>
        <v>0.02</v>
      </c>
      <c r="K14" s="23">
        <f t="shared" si="0"/>
        <v>143.79999999999998</v>
      </c>
      <c r="L14" s="23">
        <v>242.2</v>
      </c>
      <c r="M14" s="23">
        <f t="shared" si="0"/>
        <v>23.8</v>
      </c>
      <c r="N14" s="23">
        <f t="shared" si="0"/>
        <v>12.809999999999999</v>
      </c>
    </row>
    <row r="15" spans="1:15" ht="18.75" x14ac:dyDescent="0.3">
      <c r="A15" s="22"/>
      <c r="B15" s="46" t="s">
        <v>12</v>
      </c>
      <c r="C15" s="22"/>
      <c r="D15" s="22"/>
      <c r="E15" s="22"/>
      <c r="F15" s="22"/>
      <c r="G15" s="22" t="s">
        <v>76</v>
      </c>
      <c r="H15" s="24"/>
      <c r="I15" s="24"/>
      <c r="J15" s="24"/>
      <c r="K15" s="24"/>
      <c r="L15" s="24"/>
      <c r="M15" s="24"/>
      <c r="N15" s="24"/>
    </row>
    <row r="16" spans="1:15" x14ac:dyDescent="0.25">
      <c r="A16" s="77"/>
      <c r="B16" s="31" t="s">
        <v>55</v>
      </c>
      <c r="C16" s="32">
        <v>80</v>
      </c>
      <c r="D16" s="32">
        <v>0.6</v>
      </c>
      <c r="E16" s="32">
        <v>3.8</v>
      </c>
      <c r="F16" s="32">
        <v>2.9</v>
      </c>
      <c r="G16" s="32">
        <v>48</v>
      </c>
      <c r="H16" s="77">
        <v>0.01</v>
      </c>
      <c r="I16" s="77">
        <v>51.08</v>
      </c>
      <c r="J16" s="77">
        <v>0</v>
      </c>
      <c r="K16" s="77">
        <v>11.8</v>
      </c>
      <c r="L16" s="77">
        <v>20.41</v>
      </c>
      <c r="M16" s="77">
        <v>6.8</v>
      </c>
      <c r="N16" s="77">
        <v>0.44</v>
      </c>
    </row>
    <row r="17" spans="1:15" x14ac:dyDescent="0.25">
      <c r="A17" s="32">
        <v>124</v>
      </c>
      <c r="B17" s="47" t="s">
        <v>71</v>
      </c>
      <c r="C17" s="42" t="s">
        <v>124</v>
      </c>
      <c r="D17" s="42">
        <v>1.78</v>
      </c>
      <c r="E17" s="42">
        <v>3.6</v>
      </c>
      <c r="F17" s="42">
        <v>3.4</v>
      </c>
      <c r="G17" s="42">
        <v>81</v>
      </c>
      <c r="H17" s="33">
        <v>0.15</v>
      </c>
      <c r="I17" s="33">
        <v>24</v>
      </c>
      <c r="J17" s="33">
        <v>0.02</v>
      </c>
      <c r="K17" s="33">
        <v>8.3699999999999992</v>
      </c>
      <c r="L17" s="33">
        <v>12.6</v>
      </c>
      <c r="M17" s="48">
        <v>37.15</v>
      </c>
      <c r="N17" s="33">
        <v>1.42</v>
      </c>
    </row>
    <row r="18" spans="1:15" ht="19.5" customHeight="1" x14ac:dyDescent="0.25">
      <c r="A18" s="32">
        <v>106</v>
      </c>
      <c r="B18" s="31" t="s">
        <v>56</v>
      </c>
      <c r="C18" s="32" t="s">
        <v>57</v>
      </c>
      <c r="D18" s="32">
        <v>9.1999999999999993</v>
      </c>
      <c r="E18" s="32">
        <v>8.7799999999999994</v>
      </c>
      <c r="F18" s="32">
        <v>5.7</v>
      </c>
      <c r="G18" s="32">
        <v>107</v>
      </c>
      <c r="H18" s="77">
        <v>0.2</v>
      </c>
      <c r="I18" s="77">
        <v>22.56</v>
      </c>
      <c r="J18" s="77">
        <v>0.02</v>
      </c>
      <c r="K18" s="77">
        <v>23.85</v>
      </c>
      <c r="L18" s="77">
        <v>35.770000000000003</v>
      </c>
      <c r="M18" s="77">
        <v>45.07</v>
      </c>
      <c r="N18" s="77">
        <v>2.78</v>
      </c>
    </row>
    <row r="19" spans="1:15" ht="18" customHeight="1" x14ac:dyDescent="0.25">
      <c r="A19" s="32">
        <v>172</v>
      </c>
      <c r="B19" s="31" t="s">
        <v>58</v>
      </c>
      <c r="C19" s="32" t="s">
        <v>51</v>
      </c>
      <c r="D19" s="32">
        <v>2.4</v>
      </c>
      <c r="E19" s="32">
        <v>5.8</v>
      </c>
      <c r="F19" s="32">
        <v>12.05</v>
      </c>
      <c r="G19" s="32">
        <v>119.4</v>
      </c>
      <c r="H19" s="77">
        <v>0.31</v>
      </c>
      <c r="I19" s="77">
        <v>0</v>
      </c>
      <c r="J19" s="77">
        <v>0.04</v>
      </c>
      <c r="K19" s="77">
        <v>16.88</v>
      </c>
      <c r="L19" s="77">
        <v>93.5</v>
      </c>
      <c r="M19" s="77">
        <v>159.54</v>
      </c>
      <c r="N19" s="77">
        <v>5.6</v>
      </c>
    </row>
    <row r="20" spans="1:15" ht="18.75" x14ac:dyDescent="0.25">
      <c r="A20" s="49"/>
      <c r="B20" s="31" t="s">
        <v>37</v>
      </c>
      <c r="C20" s="32">
        <v>50</v>
      </c>
      <c r="D20" s="32">
        <v>2.35</v>
      </c>
      <c r="E20" s="32">
        <v>0.35</v>
      </c>
      <c r="F20" s="32">
        <v>24.9</v>
      </c>
      <c r="G20" s="32">
        <v>107</v>
      </c>
      <c r="H20" s="77">
        <v>0.04</v>
      </c>
      <c r="I20" s="77">
        <v>0</v>
      </c>
      <c r="J20" s="77">
        <v>0</v>
      </c>
      <c r="K20" s="77">
        <v>10.81</v>
      </c>
      <c r="L20" s="77">
        <v>28.06</v>
      </c>
      <c r="M20" s="77">
        <v>8.8000000000000007</v>
      </c>
      <c r="N20" s="77">
        <v>0.75</v>
      </c>
      <c r="O20" s="30">
        <v>0.35</v>
      </c>
    </row>
    <row r="21" spans="1:15" ht="18.75" x14ac:dyDescent="0.25">
      <c r="A21" s="49"/>
      <c r="B21" s="31" t="s">
        <v>59</v>
      </c>
      <c r="C21" s="32">
        <v>70</v>
      </c>
      <c r="D21" s="32">
        <v>5.32</v>
      </c>
      <c r="E21" s="32">
        <v>0.42</v>
      </c>
      <c r="F21" s="32">
        <v>36.6</v>
      </c>
      <c r="G21" s="32">
        <v>133.1</v>
      </c>
      <c r="H21" s="77">
        <v>0.1</v>
      </c>
      <c r="I21" s="77">
        <v>0</v>
      </c>
      <c r="J21" s="77">
        <v>0</v>
      </c>
      <c r="K21" s="77">
        <v>7</v>
      </c>
      <c r="L21" s="77">
        <v>14</v>
      </c>
      <c r="M21" s="77">
        <v>5</v>
      </c>
      <c r="N21" s="77">
        <v>0</v>
      </c>
    </row>
    <row r="22" spans="1:15" x14ac:dyDescent="0.25">
      <c r="A22" s="32">
        <v>293</v>
      </c>
      <c r="B22" s="31" t="s">
        <v>60</v>
      </c>
      <c r="C22" s="32">
        <v>200</v>
      </c>
      <c r="D22" s="32">
        <v>0.5</v>
      </c>
      <c r="E22" s="32">
        <v>0.1</v>
      </c>
      <c r="F22" s="32">
        <v>15.2</v>
      </c>
      <c r="G22" s="32">
        <v>110</v>
      </c>
      <c r="H22" s="77">
        <v>7.0000000000000007E-2</v>
      </c>
      <c r="I22" s="77">
        <v>0.28999999999999998</v>
      </c>
      <c r="J22" s="77">
        <v>0</v>
      </c>
      <c r="K22" s="77">
        <v>14.62</v>
      </c>
      <c r="L22" s="77">
        <v>5.94</v>
      </c>
      <c r="M22" s="77">
        <v>8.5</v>
      </c>
      <c r="N22" s="77">
        <v>0.92</v>
      </c>
    </row>
    <row r="23" spans="1:15" ht="18.75" x14ac:dyDescent="0.3">
      <c r="A23" s="26"/>
      <c r="B23" s="53" t="s">
        <v>11</v>
      </c>
      <c r="C23" s="26"/>
      <c r="D23" s="27">
        <f>SUM(D16:D22)</f>
        <v>22.15</v>
      </c>
      <c r="E23" s="27">
        <v>27.65</v>
      </c>
      <c r="F23" s="27">
        <v>117.75</v>
      </c>
      <c r="G23" s="27">
        <v>822.5</v>
      </c>
      <c r="H23" s="27">
        <f>SUM(H16:H22)</f>
        <v>0.87999999999999989</v>
      </c>
      <c r="I23" s="27">
        <f>SUM(I16:I22)</f>
        <v>97.93</v>
      </c>
      <c r="J23" s="27">
        <f>SUM(J16:J22)</f>
        <v>0.08</v>
      </c>
      <c r="K23" s="27">
        <f>SUM(K16:K22)</f>
        <v>93.330000000000013</v>
      </c>
      <c r="L23" s="27">
        <f>SUM(L16:L22)</f>
        <v>210.28</v>
      </c>
      <c r="M23" s="27">
        <f>SUM(M16:M22)</f>
        <v>270.86</v>
      </c>
      <c r="N23" s="27">
        <f>SUM(N16:N22)</f>
        <v>11.909999999999998</v>
      </c>
    </row>
    <row r="24" spans="1:15" ht="18.75" x14ac:dyDescent="0.3">
      <c r="A24" s="5"/>
      <c r="B24" s="61" t="s">
        <v>13</v>
      </c>
      <c r="C24" s="44"/>
      <c r="D24" s="62">
        <f>D23+D14</f>
        <v>41.400000000000006</v>
      </c>
      <c r="E24" s="62">
        <f>E23+E14</f>
        <v>47.400000000000006</v>
      </c>
      <c r="F24" s="62">
        <f>F23+F14</f>
        <v>201.5</v>
      </c>
      <c r="G24" s="62">
        <f>G23+G14</f>
        <v>1410</v>
      </c>
      <c r="H24" s="62">
        <v>1.339</v>
      </c>
      <c r="I24" s="62">
        <v>99.35</v>
      </c>
      <c r="J24" s="62">
        <v>0.14000000000000001</v>
      </c>
      <c r="K24" s="62">
        <f>K23+K14</f>
        <v>237.13</v>
      </c>
      <c r="L24" s="62">
        <f>L23+L14</f>
        <v>452.48</v>
      </c>
      <c r="M24" s="62">
        <v>302.66000000000003</v>
      </c>
      <c r="N24" s="62">
        <v>25.52</v>
      </c>
    </row>
    <row r="25" spans="1:15" ht="18.75" x14ac:dyDescent="0.3">
      <c r="A25" s="3"/>
      <c r="B25" s="3"/>
      <c r="C25" s="4"/>
      <c r="D25" s="4"/>
      <c r="E25" s="4" t="s">
        <v>76</v>
      </c>
      <c r="F25" s="4"/>
      <c r="G25" s="4"/>
    </row>
    <row r="26" spans="1:15" x14ac:dyDescent="0.25">
      <c r="A26" s="114" t="s">
        <v>62</v>
      </c>
      <c r="B26" s="114"/>
      <c r="C26" s="114"/>
      <c r="D26" s="114"/>
      <c r="E26" s="114"/>
      <c r="F26" s="114"/>
      <c r="G26" s="114"/>
      <c r="H26" s="114" t="s">
        <v>62</v>
      </c>
      <c r="I26" s="114"/>
      <c r="J26" s="114"/>
      <c r="K26" s="114"/>
      <c r="L26" s="114"/>
      <c r="M26" s="114"/>
      <c r="N26" s="114"/>
    </row>
    <row r="28" spans="1:15" x14ac:dyDescent="0.25">
      <c r="D28" s="137"/>
      <c r="E28" s="137"/>
      <c r="F28" s="137"/>
      <c r="G28" s="137"/>
    </row>
  </sheetData>
  <mergeCells count="11">
    <mergeCell ref="A26:G26"/>
    <mergeCell ref="H26:N26"/>
    <mergeCell ref="H5:J5"/>
    <mergeCell ref="K5:N5"/>
    <mergeCell ref="G5:G6"/>
    <mergeCell ref="A3:B3"/>
    <mergeCell ref="A2:B2"/>
    <mergeCell ref="D5:F5"/>
    <mergeCell ref="A5:A6"/>
    <mergeCell ref="B5:B6"/>
    <mergeCell ref="C5:C6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N30"/>
  <sheetViews>
    <sheetView tabSelected="1" topLeftCell="A4" workbookViewId="0">
      <selection activeCell="G32" sqref="G32"/>
    </sheetView>
  </sheetViews>
  <sheetFormatPr defaultRowHeight="15.75" x14ac:dyDescent="0.25"/>
  <cols>
    <col min="1" max="1" width="7.375" customWidth="1"/>
    <col min="2" max="2" width="32.5" customWidth="1"/>
    <col min="3" max="3" width="11.25" customWidth="1"/>
    <col min="4" max="4" width="11" customWidth="1"/>
    <col min="5" max="6" width="9.25" customWidth="1"/>
    <col min="7" max="7" width="12" customWidth="1"/>
    <col min="8" max="8" width="7" customWidth="1"/>
    <col min="9" max="9" width="8.125" customWidth="1"/>
    <col min="10" max="10" width="6" customWidth="1"/>
    <col min="11" max="11" width="8" customWidth="1"/>
    <col min="12" max="12" width="8.75" customWidth="1"/>
    <col min="13" max="13" width="7.25" customWidth="1"/>
    <col min="14" max="14" width="7" customWidth="1"/>
  </cols>
  <sheetData>
    <row r="1" spans="1:14" x14ac:dyDescent="0.25">
      <c r="A1" s="104" t="s">
        <v>26</v>
      </c>
      <c r="B1" s="104"/>
    </row>
    <row r="2" spans="1:14" x14ac:dyDescent="0.25">
      <c r="A2" s="103" t="s">
        <v>7</v>
      </c>
      <c r="B2" s="103"/>
    </row>
    <row r="3" spans="1:14" ht="18.75" x14ac:dyDescent="0.3">
      <c r="A3" s="108" t="s">
        <v>69</v>
      </c>
      <c r="B3" s="129" t="s">
        <v>0</v>
      </c>
      <c r="C3" s="131" t="s">
        <v>1</v>
      </c>
      <c r="D3" s="134" t="s">
        <v>2</v>
      </c>
      <c r="E3" s="135"/>
      <c r="F3" s="136"/>
      <c r="G3" s="133" t="s">
        <v>6</v>
      </c>
      <c r="H3" s="115" t="s">
        <v>28</v>
      </c>
      <c r="I3" s="115"/>
      <c r="J3" s="115"/>
      <c r="K3" s="115" t="s">
        <v>36</v>
      </c>
      <c r="L3" s="115"/>
      <c r="M3" s="115"/>
      <c r="N3" s="115"/>
    </row>
    <row r="4" spans="1:14" ht="19.5" x14ac:dyDescent="0.3">
      <c r="A4" s="109"/>
      <c r="B4" s="130"/>
      <c r="C4" s="132"/>
      <c r="D4" s="2" t="s">
        <v>3</v>
      </c>
      <c r="E4" s="2" t="s">
        <v>4</v>
      </c>
      <c r="F4" s="2" t="s">
        <v>5</v>
      </c>
      <c r="G4" s="133"/>
      <c r="H4" s="12" t="s">
        <v>29</v>
      </c>
      <c r="I4" s="13" t="s">
        <v>30</v>
      </c>
      <c r="J4" s="13" t="s">
        <v>31</v>
      </c>
      <c r="K4" s="12" t="s">
        <v>32</v>
      </c>
      <c r="L4" s="13" t="s">
        <v>33</v>
      </c>
      <c r="M4" s="14" t="s">
        <v>34</v>
      </c>
      <c r="N4" s="13" t="s">
        <v>35</v>
      </c>
    </row>
    <row r="5" spans="1:14" x14ac:dyDescent="0.25">
      <c r="A5" s="8"/>
      <c r="B5" s="72" t="s">
        <v>45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x14ac:dyDescent="0.25">
      <c r="A6" s="42">
        <v>212</v>
      </c>
      <c r="B6" s="43" t="s">
        <v>97</v>
      </c>
      <c r="C6" s="42" t="s">
        <v>51</v>
      </c>
      <c r="D6" s="42">
        <v>8.8000000000000007</v>
      </c>
      <c r="E6" s="42">
        <v>14.2</v>
      </c>
      <c r="F6" s="42">
        <v>33.4</v>
      </c>
      <c r="G6" s="42">
        <v>214</v>
      </c>
      <c r="H6" s="33">
        <v>0.06</v>
      </c>
      <c r="I6" s="33">
        <v>0.47</v>
      </c>
      <c r="J6" s="33">
        <v>0</v>
      </c>
      <c r="K6" s="33">
        <v>160.09</v>
      </c>
      <c r="L6" s="33">
        <v>110.9</v>
      </c>
      <c r="M6" s="33">
        <v>15.65</v>
      </c>
      <c r="N6" s="33">
        <v>0.89</v>
      </c>
    </row>
    <row r="7" spans="1:14" x14ac:dyDescent="0.25">
      <c r="A7" s="32"/>
      <c r="B7" s="31" t="s">
        <v>66</v>
      </c>
      <c r="C7" s="32">
        <v>10</v>
      </c>
      <c r="D7" s="32">
        <v>0.13</v>
      </c>
      <c r="E7" s="32">
        <v>2.25</v>
      </c>
      <c r="F7" s="32">
        <v>2.09</v>
      </c>
      <c r="G7" s="32">
        <v>66.099999999999994</v>
      </c>
      <c r="H7" s="77">
        <v>0.1</v>
      </c>
      <c r="I7" s="77">
        <v>0</v>
      </c>
      <c r="J7" s="77">
        <v>0</v>
      </c>
      <c r="K7" s="77">
        <v>7</v>
      </c>
      <c r="L7" s="77">
        <v>14</v>
      </c>
      <c r="M7" s="77">
        <v>5</v>
      </c>
      <c r="N7" s="40">
        <v>0</v>
      </c>
    </row>
    <row r="8" spans="1:14" ht="18.75" x14ac:dyDescent="0.25">
      <c r="A8" s="49"/>
      <c r="B8" s="31" t="s">
        <v>67</v>
      </c>
      <c r="C8" s="34" t="s">
        <v>52</v>
      </c>
      <c r="D8" s="32">
        <v>1.4</v>
      </c>
      <c r="E8" s="32">
        <v>0.21</v>
      </c>
      <c r="F8" s="32">
        <v>14.94</v>
      </c>
      <c r="G8" s="32">
        <v>64.2</v>
      </c>
      <c r="H8" s="77">
        <v>0.1</v>
      </c>
      <c r="I8" s="77">
        <v>0</v>
      </c>
      <c r="J8" s="77">
        <v>0</v>
      </c>
      <c r="K8" s="77">
        <v>7</v>
      </c>
      <c r="L8" s="77">
        <v>14</v>
      </c>
      <c r="M8" s="77">
        <v>5</v>
      </c>
      <c r="N8" s="40">
        <v>0</v>
      </c>
    </row>
    <row r="9" spans="1:14" ht="18.75" x14ac:dyDescent="0.25">
      <c r="A9" s="49"/>
      <c r="B9" s="31" t="s">
        <v>59</v>
      </c>
      <c r="C9" s="34" t="s">
        <v>53</v>
      </c>
      <c r="D9" s="32">
        <v>3.8</v>
      </c>
      <c r="E9" s="32">
        <v>0.3</v>
      </c>
      <c r="F9" s="32">
        <v>26.15</v>
      </c>
      <c r="G9" s="32">
        <v>116.5</v>
      </c>
      <c r="H9" s="77">
        <v>0.04</v>
      </c>
      <c r="I9" s="77">
        <v>0</v>
      </c>
      <c r="J9" s="77">
        <v>0</v>
      </c>
      <c r="K9" s="77">
        <v>3.5</v>
      </c>
      <c r="L9" s="77">
        <v>28.06</v>
      </c>
      <c r="M9" s="77">
        <v>8.8000000000000007</v>
      </c>
      <c r="N9" s="40">
        <v>0.75</v>
      </c>
    </row>
    <row r="10" spans="1:14" x14ac:dyDescent="0.25">
      <c r="A10" s="32">
        <v>282</v>
      </c>
      <c r="B10" s="31" t="s">
        <v>10</v>
      </c>
      <c r="C10" s="34" t="s">
        <v>54</v>
      </c>
      <c r="D10" s="32">
        <v>0.1</v>
      </c>
      <c r="E10" s="32">
        <v>0</v>
      </c>
      <c r="F10" s="32">
        <v>9.1</v>
      </c>
      <c r="G10" s="32">
        <v>35</v>
      </c>
      <c r="H10" s="77">
        <v>0</v>
      </c>
      <c r="I10" s="77">
        <v>0</v>
      </c>
      <c r="J10" s="77">
        <v>0</v>
      </c>
      <c r="K10" s="77">
        <v>0.26</v>
      </c>
      <c r="L10" s="77">
        <v>0.8</v>
      </c>
      <c r="M10" s="77">
        <v>0</v>
      </c>
      <c r="N10" s="77">
        <v>0.03</v>
      </c>
    </row>
    <row r="11" spans="1:14" hidden="1" x14ac:dyDescent="0.25">
      <c r="A11" s="50"/>
      <c r="B11" s="51" t="s">
        <v>47</v>
      </c>
      <c r="C11" s="25">
        <v>100</v>
      </c>
      <c r="D11" s="32">
        <v>0.5</v>
      </c>
      <c r="E11" s="32">
        <v>0</v>
      </c>
      <c r="F11" s="32">
        <v>6.5</v>
      </c>
      <c r="G11" s="32">
        <v>31</v>
      </c>
      <c r="H11" s="77">
        <v>0.04</v>
      </c>
      <c r="I11" s="77">
        <v>0</v>
      </c>
      <c r="J11" s="77">
        <v>0</v>
      </c>
      <c r="K11" s="77">
        <v>3.5</v>
      </c>
      <c r="L11" s="77">
        <v>28.06</v>
      </c>
      <c r="M11" s="77">
        <v>8.8000000000000007</v>
      </c>
      <c r="N11" s="77">
        <v>0.75</v>
      </c>
    </row>
    <row r="12" spans="1:14" ht="18.75" x14ac:dyDescent="0.3">
      <c r="A12" s="26"/>
      <c r="B12" s="53" t="s">
        <v>11</v>
      </c>
      <c r="C12" s="28"/>
      <c r="D12" s="29">
        <v>19.25</v>
      </c>
      <c r="E12" s="102">
        <v>19.75</v>
      </c>
      <c r="F12" s="29">
        <v>83.75</v>
      </c>
      <c r="G12" s="29">
        <v>587.5</v>
      </c>
      <c r="H12" s="29">
        <f>SUM(H6:H11)</f>
        <v>0.33999999999999997</v>
      </c>
      <c r="I12" s="29">
        <f>SUM(I6:I11)</f>
        <v>0.47</v>
      </c>
      <c r="J12" s="29">
        <f>SUM(J6:J11)</f>
        <v>0</v>
      </c>
      <c r="K12" s="29">
        <f>SUM(K6:K11)</f>
        <v>181.35</v>
      </c>
      <c r="L12" s="29">
        <v>285.37</v>
      </c>
      <c r="M12" s="29">
        <f>SUM(M6:M11)</f>
        <v>43.25</v>
      </c>
      <c r="N12" s="29">
        <f>SUM(N6:N11)</f>
        <v>2.42</v>
      </c>
    </row>
    <row r="13" spans="1:14" ht="18.75" x14ac:dyDescent="0.3">
      <c r="A13" s="5"/>
      <c r="B13" s="73" t="s">
        <v>12</v>
      </c>
      <c r="C13" s="5"/>
      <c r="D13" s="5"/>
      <c r="E13" s="5"/>
      <c r="F13" s="5"/>
      <c r="G13" s="5"/>
      <c r="H13" s="8"/>
      <c r="I13" s="8"/>
      <c r="J13" s="8"/>
      <c r="K13" s="8"/>
      <c r="L13" s="8"/>
      <c r="M13" s="8"/>
      <c r="N13" s="8"/>
    </row>
    <row r="14" spans="1:14" x14ac:dyDescent="0.25">
      <c r="A14" s="77"/>
      <c r="B14" s="31" t="s">
        <v>63</v>
      </c>
      <c r="C14" s="32">
        <v>80</v>
      </c>
      <c r="D14" s="32">
        <v>1.76</v>
      </c>
      <c r="E14" s="32">
        <v>0</v>
      </c>
      <c r="F14" s="32">
        <v>5.96</v>
      </c>
      <c r="G14" s="32">
        <v>46.4</v>
      </c>
      <c r="H14" s="77">
        <v>1.6E-2</v>
      </c>
      <c r="I14" s="77">
        <v>4</v>
      </c>
      <c r="J14" s="77">
        <v>0</v>
      </c>
      <c r="K14" s="77">
        <v>18.399999999999999</v>
      </c>
      <c r="L14" s="77">
        <v>19.2</v>
      </c>
      <c r="M14" s="77">
        <v>11.2</v>
      </c>
      <c r="N14" s="40">
        <v>0.48</v>
      </c>
    </row>
    <row r="15" spans="1:14" x14ac:dyDescent="0.25">
      <c r="A15" s="77">
        <v>60</v>
      </c>
      <c r="B15" s="41" t="s">
        <v>116</v>
      </c>
      <c r="C15" s="77">
        <v>250</v>
      </c>
      <c r="D15" s="77">
        <v>2.8</v>
      </c>
      <c r="E15" s="77">
        <v>2.7</v>
      </c>
      <c r="F15" s="77">
        <v>17.899999999999999</v>
      </c>
      <c r="G15" s="77">
        <v>109</v>
      </c>
      <c r="H15" s="77">
        <v>0.08</v>
      </c>
      <c r="I15" s="77">
        <v>6.6</v>
      </c>
      <c r="J15" s="77">
        <v>1.9E-2</v>
      </c>
      <c r="K15" s="77">
        <v>14.78</v>
      </c>
      <c r="L15" s="77">
        <v>124.37</v>
      </c>
      <c r="M15" s="77">
        <v>20.93</v>
      </c>
      <c r="N15" s="40">
        <v>0.85</v>
      </c>
    </row>
    <row r="16" spans="1:14" x14ac:dyDescent="0.25">
      <c r="A16" s="77">
        <v>97</v>
      </c>
      <c r="B16" s="41" t="s">
        <v>84</v>
      </c>
      <c r="C16" s="77" t="s">
        <v>78</v>
      </c>
      <c r="D16" s="77">
        <v>14.3</v>
      </c>
      <c r="E16" s="77">
        <v>20.9</v>
      </c>
      <c r="F16" s="77">
        <v>18.899999999999999</v>
      </c>
      <c r="G16" s="77">
        <v>364</v>
      </c>
      <c r="H16" s="77">
        <v>0.16</v>
      </c>
      <c r="I16" s="77">
        <v>8.77</v>
      </c>
      <c r="J16" s="77">
        <v>0.02</v>
      </c>
      <c r="K16" s="77">
        <v>23.88</v>
      </c>
      <c r="L16" s="77">
        <v>185.8</v>
      </c>
      <c r="M16" s="77">
        <v>48.35</v>
      </c>
      <c r="N16" s="40">
        <v>3.59</v>
      </c>
    </row>
    <row r="17" spans="1:14" ht="18.75" x14ac:dyDescent="0.25">
      <c r="A17" s="49"/>
      <c r="B17" s="41" t="s">
        <v>37</v>
      </c>
      <c r="C17" s="32">
        <v>50</v>
      </c>
      <c r="D17" s="32">
        <v>2.35</v>
      </c>
      <c r="E17" s="32">
        <v>0.35</v>
      </c>
      <c r="F17" s="32">
        <v>24.9</v>
      </c>
      <c r="G17" s="32">
        <v>107</v>
      </c>
      <c r="H17" s="77">
        <v>0.04</v>
      </c>
      <c r="I17" s="77">
        <v>0</v>
      </c>
      <c r="J17" s="77">
        <v>0</v>
      </c>
      <c r="K17" s="77">
        <v>3.5</v>
      </c>
      <c r="L17" s="77">
        <v>28.06</v>
      </c>
      <c r="M17" s="77">
        <v>8.8000000000000007</v>
      </c>
      <c r="N17" s="40">
        <v>0.75</v>
      </c>
    </row>
    <row r="18" spans="1:14" x14ac:dyDescent="0.25">
      <c r="A18" s="77"/>
      <c r="B18" s="41" t="s">
        <v>14</v>
      </c>
      <c r="C18" s="32">
        <v>70</v>
      </c>
      <c r="D18" s="32">
        <v>5.32</v>
      </c>
      <c r="E18" s="32">
        <v>0.42</v>
      </c>
      <c r="F18" s="32">
        <v>36.6</v>
      </c>
      <c r="G18" s="32">
        <v>133.1</v>
      </c>
      <c r="H18" s="77">
        <v>0</v>
      </c>
      <c r="I18" s="77">
        <v>0</v>
      </c>
      <c r="J18" s="77">
        <v>0</v>
      </c>
      <c r="K18" s="77">
        <v>2.16</v>
      </c>
      <c r="L18" s="77">
        <v>7.33</v>
      </c>
      <c r="M18" s="77">
        <v>1.48</v>
      </c>
      <c r="N18" s="40">
        <v>0.11</v>
      </c>
    </row>
    <row r="19" spans="1:14" x14ac:dyDescent="0.25">
      <c r="A19" s="32">
        <v>301</v>
      </c>
      <c r="B19" s="31" t="s">
        <v>81</v>
      </c>
      <c r="C19" s="34" t="s">
        <v>54</v>
      </c>
      <c r="D19" s="32">
        <v>0.6</v>
      </c>
      <c r="E19" s="32">
        <v>0.2</v>
      </c>
      <c r="F19" s="32">
        <v>20</v>
      </c>
      <c r="G19" s="32">
        <v>111</v>
      </c>
      <c r="H19" s="77">
        <v>0.01</v>
      </c>
      <c r="I19" s="77">
        <v>80</v>
      </c>
      <c r="J19" s="77">
        <v>0</v>
      </c>
      <c r="K19" s="77">
        <v>11.09</v>
      </c>
      <c r="L19" s="77">
        <v>8.24</v>
      </c>
      <c r="M19" s="77">
        <v>2.96</v>
      </c>
      <c r="N19" s="77">
        <v>0.56999999999999995</v>
      </c>
    </row>
    <row r="20" spans="1:14" ht="18.75" x14ac:dyDescent="0.25">
      <c r="A20" s="49"/>
      <c r="B20" s="41" t="s">
        <v>19</v>
      </c>
      <c r="C20" s="32">
        <v>100</v>
      </c>
      <c r="D20" s="32">
        <v>0.34</v>
      </c>
      <c r="E20" s="32">
        <v>0</v>
      </c>
      <c r="F20" s="32">
        <v>13.6</v>
      </c>
      <c r="G20" s="32">
        <v>110</v>
      </c>
      <c r="H20" s="77">
        <v>0.04</v>
      </c>
      <c r="I20" s="77">
        <v>0</v>
      </c>
      <c r="J20" s="77">
        <v>0</v>
      </c>
      <c r="K20" s="77">
        <v>7.8</v>
      </c>
      <c r="L20" s="77">
        <v>34.450000000000003</v>
      </c>
      <c r="M20" s="77">
        <v>7.8</v>
      </c>
      <c r="N20" s="77">
        <v>1.04</v>
      </c>
    </row>
    <row r="21" spans="1:14" ht="18.75" x14ac:dyDescent="0.25">
      <c r="A21" s="49"/>
      <c r="B21" s="31" t="s">
        <v>120</v>
      </c>
      <c r="C21" s="32">
        <v>70</v>
      </c>
      <c r="D21" s="32">
        <v>3.9</v>
      </c>
      <c r="E21" s="32">
        <v>0.8</v>
      </c>
      <c r="F21" s="32">
        <v>17.5</v>
      </c>
      <c r="G21" s="32">
        <v>126</v>
      </c>
      <c r="H21" s="77">
        <v>0.1</v>
      </c>
      <c r="I21" s="77">
        <v>0</v>
      </c>
      <c r="J21" s="77">
        <v>0</v>
      </c>
      <c r="K21" s="77">
        <v>19</v>
      </c>
      <c r="L21" s="77">
        <v>28.5</v>
      </c>
      <c r="M21" s="77">
        <v>13</v>
      </c>
      <c r="N21" s="77">
        <v>1.5</v>
      </c>
    </row>
    <row r="22" spans="1:14" ht="18.75" x14ac:dyDescent="0.3">
      <c r="A22" s="5"/>
      <c r="B22" s="74" t="s">
        <v>11</v>
      </c>
      <c r="C22" s="5"/>
      <c r="D22" s="75">
        <v>26.95</v>
      </c>
      <c r="E22" s="75">
        <v>27.65</v>
      </c>
      <c r="F22" s="75">
        <v>117.25</v>
      </c>
      <c r="G22" s="75">
        <v>822.5</v>
      </c>
      <c r="H22" s="75">
        <f t="shared" ref="H22:N22" si="0">SUM(H14:H20)</f>
        <v>0.34599999999999997</v>
      </c>
      <c r="I22" s="75">
        <f t="shared" si="0"/>
        <v>99.37</v>
      </c>
      <c r="J22" s="75">
        <f t="shared" si="0"/>
        <v>3.9E-2</v>
      </c>
      <c r="K22" s="75">
        <f t="shared" si="0"/>
        <v>81.61</v>
      </c>
      <c r="L22" s="75">
        <v>293.89999999999998</v>
      </c>
      <c r="M22" s="75">
        <f t="shared" si="0"/>
        <v>101.51999999999998</v>
      </c>
      <c r="N22" s="75">
        <f t="shared" si="0"/>
        <v>7.3900000000000006</v>
      </c>
    </row>
    <row r="23" spans="1:14" ht="18.75" x14ac:dyDescent="0.3">
      <c r="A23" s="5"/>
      <c r="B23" s="61" t="s">
        <v>27</v>
      </c>
      <c r="C23" s="44"/>
      <c r="D23" s="76">
        <f t="shared" ref="D23:L23" si="1">D22+D12</f>
        <v>46.2</v>
      </c>
      <c r="E23" s="76">
        <f t="shared" si="1"/>
        <v>47.4</v>
      </c>
      <c r="F23" s="76">
        <f t="shared" si="1"/>
        <v>201</v>
      </c>
      <c r="G23" s="76">
        <f t="shared" si="1"/>
        <v>1410</v>
      </c>
      <c r="H23" s="76"/>
      <c r="I23" s="76"/>
      <c r="J23" s="76"/>
      <c r="K23" s="76">
        <f t="shared" si="1"/>
        <v>262.95999999999998</v>
      </c>
      <c r="L23" s="76">
        <f t="shared" si="1"/>
        <v>579.27</v>
      </c>
      <c r="M23" s="76"/>
      <c r="N23" s="76"/>
    </row>
    <row r="24" spans="1:14" ht="19.5" x14ac:dyDescent="0.35">
      <c r="A24" s="5"/>
      <c r="B24" s="6" t="s">
        <v>49</v>
      </c>
      <c r="C24" s="7"/>
      <c r="D24" s="20">
        <f>D23+'День 9'!D25+'День 8'!D26+'День 7'!D26+'День 6'!D25+'День 5'!D25+'День 4'!D25+'День 3'!D25+'День 2'!D24+'День 1'!D24</f>
        <v>457.19999999999993</v>
      </c>
      <c r="E24" s="20">
        <f>E23+'День 9'!E25+'День 8'!E26+'День 7'!E26+'День 6'!E25+'День 5'!E25+'День 4'!E25+'День 3'!E25+'День 2'!E24+'День 1'!E24</f>
        <v>478.53999999999996</v>
      </c>
      <c r="F24" s="20">
        <f>F23+'День 9'!F25+'День 8'!F26+'День 7'!F26+'День 6'!F25+'День 5'!F25+'День 4'!F25+'День 3'!F25+'День 2'!F24+'День 1'!F24</f>
        <v>2030.65</v>
      </c>
      <c r="G24" s="20">
        <f>G23+'День 9'!G25+'День 8'!G26+'День 7'!G26+'День 6'!G25+'День 5'!G25+'День 4'!G25+'День 3'!G25+'День 2'!G24+'День 1'!G24</f>
        <v>14100.8</v>
      </c>
      <c r="H24" s="20"/>
      <c r="I24" s="21"/>
      <c r="J24" s="20"/>
      <c r="K24" s="20">
        <f>K23+'День 9'!K25+'День 8'!K26+'День 7'!K26+'День 6'!K25+'День 5'!K25+'День 4'!K25+'День 3'!K25+'День 2'!K24+'День 1'!K24</f>
        <v>3338.5299999999997</v>
      </c>
      <c r="L24" s="20">
        <v>4443.8999999999996</v>
      </c>
      <c r="M24" s="21"/>
      <c r="N24" s="20"/>
    </row>
    <row r="25" spans="1:14" ht="19.5" x14ac:dyDescent="0.35">
      <c r="A25" s="8"/>
      <c r="B25" s="6" t="s">
        <v>46</v>
      </c>
      <c r="C25" s="9"/>
      <c r="D25" s="20">
        <v>47.23</v>
      </c>
      <c r="E25" s="89">
        <v>47.94</v>
      </c>
      <c r="F25" s="89">
        <v>203.33</v>
      </c>
      <c r="G25" s="89">
        <v>1421.84</v>
      </c>
      <c r="H25" s="8"/>
      <c r="I25" s="8"/>
      <c r="J25" s="8"/>
      <c r="K25" s="98">
        <v>296.26</v>
      </c>
      <c r="L25" s="98">
        <v>444.39</v>
      </c>
      <c r="M25" s="8"/>
      <c r="N25" s="1"/>
    </row>
    <row r="26" spans="1:14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8" spans="1:14" x14ac:dyDescent="0.25">
      <c r="A28" s="114" t="s">
        <v>62</v>
      </c>
      <c r="B28" s="114"/>
      <c r="C28" s="114"/>
      <c r="D28" s="114"/>
      <c r="E28" s="114"/>
      <c r="F28" s="114"/>
      <c r="G28" s="114"/>
      <c r="H28" s="114" t="s">
        <v>62</v>
      </c>
      <c r="I28" s="114"/>
      <c r="J28" s="114"/>
      <c r="K28" s="114"/>
      <c r="L28" s="114"/>
      <c r="M28" s="114"/>
      <c r="N28" s="114"/>
    </row>
    <row r="30" spans="1:14" x14ac:dyDescent="0.25">
      <c r="E30" s="78"/>
    </row>
  </sheetData>
  <mergeCells count="11">
    <mergeCell ref="A28:G28"/>
    <mergeCell ref="H28:N28"/>
    <mergeCell ref="H3:J3"/>
    <mergeCell ref="K3:N3"/>
    <mergeCell ref="G3:G4"/>
    <mergeCell ref="D3:F3"/>
    <mergeCell ref="A1:B1"/>
    <mergeCell ref="A2:B2"/>
    <mergeCell ref="A3:A4"/>
    <mergeCell ref="B3:B4"/>
    <mergeCell ref="C3:C4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P26"/>
  <sheetViews>
    <sheetView topLeftCell="A4" workbookViewId="0">
      <selection activeCell="O24" sqref="O24"/>
    </sheetView>
  </sheetViews>
  <sheetFormatPr defaultRowHeight="15.75" x14ac:dyDescent="0.25"/>
  <cols>
    <col min="1" max="1" width="6.625" customWidth="1"/>
    <col min="2" max="2" width="29.375" customWidth="1"/>
    <col min="3" max="3" width="9.25" customWidth="1"/>
    <col min="4" max="4" width="8" customWidth="1"/>
    <col min="5" max="5" width="8.875" customWidth="1"/>
    <col min="6" max="6" width="9" customWidth="1"/>
    <col min="7" max="7" width="10.125" customWidth="1"/>
  </cols>
  <sheetData>
    <row r="2" spans="1:15" x14ac:dyDescent="0.25">
      <c r="A2" s="104" t="s">
        <v>17</v>
      </c>
      <c r="B2" s="104"/>
    </row>
    <row r="3" spans="1:15" x14ac:dyDescent="0.25">
      <c r="A3" s="103" t="s">
        <v>7</v>
      </c>
      <c r="B3" s="103"/>
    </row>
    <row r="5" spans="1:15" ht="15.75" customHeight="1" x14ac:dyDescent="0.25">
      <c r="A5" s="116" t="s">
        <v>69</v>
      </c>
      <c r="B5" s="118" t="s">
        <v>0</v>
      </c>
      <c r="C5" s="120" t="s">
        <v>1</v>
      </c>
      <c r="D5" s="123" t="s">
        <v>2</v>
      </c>
      <c r="E5" s="124"/>
      <c r="F5" s="125"/>
      <c r="G5" s="120" t="s">
        <v>6</v>
      </c>
      <c r="H5" s="122" t="s">
        <v>28</v>
      </c>
      <c r="I5" s="122"/>
      <c r="J5" s="122"/>
      <c r="K5" s="122" t="s">
        <v>36</v>
      </c>
      <c r="L5" s="122"/>
      <c r="M5" s="122"/>
      <c r="N5" s="122"/>
    </row>
    <row r="6" spans="1:15" ht="54.75" customHeight="1" x14ac:dyDescent="0.25">
      <c r="A6" s="117"/>
      <c r="B6" s="119"/>
      <c r="C6" s="121"/>
      <c r="D6" s="23" t="s">
        <v>3</v>
      </c>
      <c r="E6" s="23" t="s">
        <v>4</v>
      </c>
      <c r="F6" s="23" t="s">
        <v>5</v>
      </c>
      <c r="G6" s="121"/>
      <c r="H6" s="79" t="s">
        <v>29</v>
      </c>
      <c r="I6" s="80" t="s">
        <v>30</v>
      </c>
      <c r="J6" s="80" t="s">
        <v>31</v>
      </c>
      <c r="K6" s="79" t="s">
        <v>32</v>
      </c>
      <c r="L6" s="80" t="s">
        <v>33</v>
      </c>
      <c r="M6" s="81" t="s">
        <v>34</v>
      </c>
      <c r="N6" s="80" t="s">
        <v>35</v>
      </c>
    </row>
    <row r="7" spans="1:15" x14ac:dyDescent="0.25">
      <c r="A7" s="93"/>
      <c r="B7" s="52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 x14ac:dyDescent="0.25">
      <c r="A8" s="32">
        <v>413</v>
      </c>
      <c r="B8" s="31" t="s">
        <v>65</v>
      </c>
      <c r="C8" s="32">
        <v>50</v>
      </c>
      <c r="D8" s="32">
        <v>4.7</v>
      </c>
      <c r="E8" s="32">
        <v>9.9</v>
      </c>
      <c r="F8" s="32">
        <v>10.199999999999999</v>
      </c>
      <c r="G8" s="32">
        <v>130</v>
      </c>
      <c r="H8" s="77">
        <v>0.01</v>
      </c>
      <c r="I8" s="77">
        <v>0</v>
      </c>
      <c r="J8" s="77">
        <v>0.37</v>
      </c>
      <c r="K8" s="77">
        <v>10.76</v>
      </c>
      <c r="L8" s="77">
        <v>39.700000000000003</v>
      </c>
      <c r="M8" s="77">
        <v>6.26</v>
      </c>
      <c r="N8" s="77">
        <v>0.75</v>
      </c>
    </row>
    <row r="9" spans="1:15" x14ac:dyDescent="0.25">
      <c r="A9" s="42">
        <v>219</v>
      </c>
      <c r="B9" s="43" t="s">
        <v>85</v>
      </c>
      <c r="C9" s="42" t="s">
        <v>86</v>
      </c>
      <c r="D9" s="42">
        <v>6.9</v>
      </c>
      <c r="E9" s="42">
        <v>6.24</v>
      </c>
      <c r="F9" s="42">
        <v>21.86</v>
      </c>
      <c r="G9" s="42">
        <v>162.80000000000001</v>
      </c>
      <c r="H9" s="33">
        <v>0.16</v>
      </c>
      <c r="I9" s="33">
        <v>0.46</v>
      </c>
      <c r="J9" s="33">
        <v>0.03</v>
      </c>
      <c r="K9" s="33">
        <v>113.44</v>
      </c>
      <c r="L9" s="33">
        <v>150.71</v>
      </c>
      <c r="M9" s="33">
        <v>39.64</v>
      </c>
      <c r="N9" s="33">
        <v>1.03</v>
      </c>
    </row>
    <row r="10" spans="1:15" ht="18.75" x14ac:dyDescent="0.25">
      <c r="A10" s="94"/>
      <c r="B10" s="41" t="s">
        <v>37</v>
      </c>
      <c r="C10" s="34" t="s">
        <v>52</v>
      </c>
      <c r="D10" s="32">
        <v>1.4</v>
      </c>
      <c r="E10" s="32">
        <v>0.21</v>
      </c>
      <c r="F10" s="32">
        <v>14.94</v>
      </c>
      <c r="G10" s="32">
        <v>64.2</v>
      </c>
      <c r="H10" s="77">
        <v>0.1</v>
      </c>
      <c r="I10" s="77">
        <v>0</v>
      </c>
      <c r="J10" s="77">
        <v>0</v>
      </c>
      <c r="K10" s="77">
        <v>7</v>
      </c>
      <c r="L10" s="77">
        <v>14</v>
      </c>
      <c r="M10" s="77">
        <v>5</v>
      </c>
      <c r="N10" s="77">
        <v>0</v>
      </c>
    </row>
    <row r="11" spans="1:15" ht="18.75" x14ac:dyDescent="0.25">
      <c r="A11" s="94"/>
      <c r="B11" s="41" t="s">
        <v>14</v>
      </c>
      <c r="C11" s="34" t="s">
        <v>53</v>
      </c>
      <c r="D11" s="32">
        <v>3.8</v>
      </c>
      <c r="E11" s="32">
        <v>0.3</v>
      </c>
      <c r="F11" s="32">
        <v>26.15</v>
      </c>
      <c r="G11" s="32">
        <v>116.5</v>
      </c>
      <c r="H11" s="77">
        <v>0.04</v>
      </c>
      <c r="I11" s="77">
        <v>0</v>
      </c>
      <c r="J11" s="77">
        <v>0</v>
      </c>
      <c r="K11" s="77">
        <v>3.5</v>
      </c>
      <c r="L11" s="77">
        <v>28.06</v>
      </c>
      <c r="M11" s="77">
        <v>8.8000000000000007</v>
      </c>
      <c r="N11" s="77">
        <v>0.75</v>
      </c>
      <c r="O11" s="30">
        <v>0.25</v>
      </c>
    </row>
    <row r="12" spans="1:15" hidden="1" x14ac:dyDescent="0.25">
      <c r="A12" s="77">
        <v>271</v>
      </c>
      <c r="B12" s="41" t="s">
        <v>87</v>
      </c>
      <c r="C12" s="34" t="s">
        <v>53</v>
      </c>
      <c r="D12" s="32">
        <v>2.85</v>
      </c>
      <c r="E12" s="32">
        <v>3.7</v>
      </c>
      <c r="F12" s="32">
        <v>16.149999999999999</v>
      </c>
      <c r="G12" s="32">
        <v>103.5</v>
      </c>
      <c r="H12" s="77">
        <v>0.08</v>
      </c>
      <c r="I12" s="77">
        <v>0.05</v>
      </c>
      <c r="J12" s="77">
        <v>0</v>
      </c>
      <c r="K12" s="77">
        <v>26.96</v>
      </c>
      <c r="L12" s="77">
        <v>0</v>
      </c>
      <c r="M12" s="77">
        <v>10.57</v>
      </c>
      <c r="N12" s="77">
        <v>0.91</v>
      </c>
      <c r="O12" s="30"/>
    </row>
    <row r="13" spans="1:15" x14ac:dyDescent="0.25">
      <c r="A13" s="32">
        <v>288</v>
      </c>
      <c r="B13" s="31" t="s">
        <v>15</v>
      </c>
      <c r="C13" s="32">
        <v>200</v>
      </c>
      <c r="D13" s="32">
        <v>4.3</v>
      </c>
      <c r="E13" s="32">
        <v>3.1</v>
      </c>
      <c r="F13" s="32">
        <v>10.6</v>
      </c>
      <c r="G13" s="32">
        <v>114</v>
      </c>
      <c r="H13" s="77">
        <v>0.02</v>
      </c>
      <c r="I13" s="77">
        <v>0.15</v>
      </c>
      <c r="J13" s="77">
        <v>2.7E-2</v>
      </c>
      <c r="K13" s="77">
        <v>105.36</v>
      </c>
      <c r="L13" s="77">
        <v>176.9</v>
      </c>
      <c r="M13" s="77">
        <v>20.11</v>
      </c>
      <c r="N13" s="77">
        <v>0.52</v>
      </c>
    </row>
    <row r="14" spans="1:15" ht="18.75" x14ac:dyDescent="0.3">
      <c r="A14" s="28"/>
      <c r="B14" s="53" t="s">
        <v>11</v>
      </c>
      <c r="C14" s="26"/>
      <c r="D14" s="27">
        <f>D13+D12+D11+D10+D9</f>
        <v>19.25</v>
      </c>
      <c r="E14" s="27">
        <v>19.75</v>
      </c>
      <c r="F14" s="27">
        <v>83.75</v>
      </c>
      <c r="G14" s="27">
        <v>587.5</v>
      </c>
      <c r="H14" s="27">
        <v>0.33</v>
      </c>
      <c r="I14" s="27">
        <v>0.61</v>
      </c>
      <c r="J14" s="27">
        <v>0.42699999999999999</v>
      </c>
      <c r="K14" s="27">
        <v>240.06</v>
      </c>
      <c r="L14" s="27">
        <v>409.37</v>
      </c>
      <c r="M14" s="27">
        <v>79.81</v>
      </c>
      <c r="N14" s="27">
        <v>3.05</v>
      </c>
    </row>
    <row r="15" spans="1:15" ht="18.75" x14ac:dyDescent="0.3">
      <c r="A15" s="95"/>
      <c r="B15" s="46" t="s">
        <v>12</v>
      </c>
      <c r="C15" s="22"/>
      <c r="D15" s="22"/>
      <c r="E15" s="22"/>
      <c r="F15" s="22"/>
      <c r="G15" s="22"/>
      <c r="H15" s="24"/>
      <c r="I15" s="24"/>
      <c r="J15" s="24"/>
      <c r="K15" s="24"/>
      <c r="L15" s="24"/>
      <c r="M15" s="24"/>
      <c r="N15" s="24"/>
      <c r="O15" t="s">
        <v>76</v>
      </c>
    </row>
    <row r="16" spans="1:15" x14ac:dyDescent="0.25">
      <c r="A16" s="77"/>
      <c r="B16" s="31" t="s">
        <v>63</v>
      </c>
      <c r="C16" s="32">
        <v>80</v>
      </c>
      <c r="D16" s="32">
        <v>1.76</v>
      </c>
      <c r="E16" s="32">
        <v>0</v>
      </c>
      <c r="F16" s="32">
        <v>5.96</v>
      </c>
      <c r="G16" s="32">
        <v>46.4</v>
      </c>
      <c r="H16" s="77">
        <v>1.6E-2</v>
      </c>
      <c r="I16" s="77">
        <v>4</v>
      </c>
      <c r="J16" s="77">
        <v>0</v>
      </c>
      <c r="K16" s="77">
        <v>18.399999999999999</v>
      </c>
      <c r="L16" s="77">
        <v>19.2</v>
      </c>
      <c r="M16" s="77">
        <v>11.2</v>
      </c>
      <c r="N16" s="77">
        <v>0.48</v>
      </c>
    </row>
    <row r="17" spans="1:16" x14ac:dyDescent="0.25">
      <c r="A17" s="32">
        <v>132</v>
      </c>
      <c r="B17" s="31" t="s">
        <v>64</v>
      </c>
      <c r="C17" s="32" t="s">
        <v>124</v>
      </c>
      <c r="D17" s="32">
        <v>2.1</v>
      </c>
      <c r="E17" s="32">
        <v>7.65</v>
      </c>
      <c r="F17" s="32">
        <v>5.4</v>
      </c>
      <c r="G17" s="32">
        <v>102</v>
      </c>
      <c r="H17" s="77">
        <v>0.08</v>
      </c>
      <c r="I17" s="77">
        <v>6.7</v>
      </c>
      <c r="J17" s="77">
        <v>1.9E-2</v>
      </c>
      <c r="K17" s="77">
        <v>15.05</v>
      </c>
      <c r="L17" s="77">
        <v>24.37</v>
      </c>
      <c r="M17" s="77">
        <v>22.5</v>
      </c>
      <c r="N17" s="77">
        <v>0.84</v>
      </c>
    </row>
    <row r="18" spans="1:16" x14ac:dyDescent="0.25">
      <c r="A18" s="32">
        <v>83</v>
      </c>
      <c r="B18" s="31" t="s">
        <v>79</v>
      </c>
      <c r="C18" s="32">
        <v>80</v>
      </c>
      <c r="D18" s="77">
        <v>10.72</v>
      </c>
      <c r="E18" s="77">
        <v>6.5</v>
      </c>
      <c r="F18" s="77">
        <v>9.1999999999999993</v>
      </c>
      <c r="G18" s="77">
        <v>168</v>
      </c>
      <c r="H18" s="77">
        <v>0.11</v>
      </c>
      <c r="I18" s="77">
        <v>0.3</v>
      </c>
      <c r="J18" s="77">
        <v>7.0000000000000007E-2</v>
      </c>
      <c r="K18" s="77">
        <v>37.03</v>
      </c>
      <c r="L18" s="77">
        <v>55.54</v>
      </c>
      <c r="M18" s="77">
        <v>23.72</v>
      </c>
      <c r="N18" s="77">
        <v>0.78</v>
      </c>
    </row>
    <row r="19" spans="1:16" x14ac:dyDescent="0.25">
      <c r="A19" s="32">
        <v>138</v>
      </c>
      <c r="B19" s="31" t="s">
        <v>16</v>
      </c>
      <c r="C19" s="32">
        <v>180</v>
      </c>
      <c r="D19" s="32">
        <v>3.7</v>
      </c>
      <c r="E19" s="32">
        <v>9.9</v>
      </c>
      <c r="F19" s="32">
        <v>14.99</v>
      </c>
      <c r="G19" s="32">
        <v>166</v>
      </c>
      <c r="H19" s="77">
        <v>0.18</v>
      </c>
      <c r="I19" s="77">
        <v>6.62</v>
      </c>
      <c r="J19" s="77">
        <v>5.0000000000000001E-3</v>
      </c>
      <c r="K19" s="77">
        <v>48.6</v>
      </c>
      <c r="L19" s="77">
        <v>72.900000000000006</v>
      </c>
      <c r="M19" s="77">
        <v>36</v>
      </c>
      <c r="N19" s="77">
        <v>1.26</v>
      </c>
    </row>
    <row r="20" spans="1:16" x14ac:dyDescent="0.25">
      <c r="A20" s="77"/>
      <c r="B20" s="31" t="s">
        <v>37</v>
      </c>
      <c r="C20" s="32">
        <v>50</v>
      </c>
      <c r="D20" s="32">
        <v>2.35</v>
      </c>
      <c r="E20" s="32">
        <v>0.35</v>
      </c>
      <c r="F20" s="32">
        <v>24.9</v>
      </c>
      <c r="G20" s="32">
        <v>107</v>
      </c>
      <c r="H20" s="77">
        <v>0.04</v>
      </c>
      <c r="I20" s="77">
        <v>0</v>
      </c>
      <c r="J20" s="77">
        <v>0</v>
      </c>
      <c r="K20" s="77">
        <v>10.81</v>
      </c>
      <c r="L20" s="77">
        <v>28.06</v>
      </c>
      <c r="M20" s="77">
        <v>8.8000000000000007</v>
      </c>
      <c r="N20" s="77">
        <v>0.75</v>
      </c>
      <c r="O20" s="30">
        <v>0.35</v>
      </c>
    </row>
    <row r="21" spans="1:16" ht="18.75" x14ac:dyDescent="0.25">
      <c r="A21" s="49"/>
      <c r="B21" s="31" t="s">
        <v>59</v>
      </c>
      <c r="C21" s="32">
        <v>70</v>
      </c>
      <c r="D21" s="32">
        <v>5.32</v>
      </c>
      <c r="E21" s="32">
        <v>0.42</v>
      </c>
      <c r="F21" s="32">
        <v>36.6</v>
      </c>
      <c r="G21" s="32">
        <v>133.1</v>
      </c>
      <c r="H21" s="77">
        <v>0.1</v>
      </c>
      <c r="I21" s="77">
        <v>0</v>
      </c>
      <c r="J21" s="77">
        <v>0</v>
      </c>
      <c r="K21" s="77">
        <v>7</v>
      </c>
      <c r="L21" s="77">
        <v>14</v>
      </c>
      <c r="M21" s="77">
        <v>5</v>
      </c>
      <c r="N21" s="77">
        <v>0</v>
      </c>
    </row>
    <row r="22" spans="1:16" ht="18.75" x14ac:dyDescent="0.25">
      <c r="A22" s="49"/>
      <c r="B22" s="41" t="s">
        <v>38</v>
      </c>
      <c r="C22" s="77">
        <v>200</v>
      </c>
      <c r="D22" s="77">
        <v>1</v>
      </c>
      <c r="E22" s="77">
        <v>0</v>
      </c>
      <c r="F22" s="77">
        <v>20.2</v>
      </c>
      <c r="G22" s="77">
        <v>100</v>
      </c>
      <c r="H22" s="77">
        <v>0.04</v>
      </c>
      <c r="I22" s="77">
        <v>2.4</v>
      </c>
      <c r="J22" s="77">
        <v>0</v>
      </c>
      <c r="K22" s="77">
        <v>22</v>
      </c>
      <c r="L22" s="77">
        <v>12</v>
      </c>
      <c r="M22" s="77">
        <v>22</v>
      </c>
      <c r="N22" s="77">
        <v>0.2</v>
      </c>
    </row>
    <row r="23" spans="1:16" ht="18.75" x14ac:dyDescent="0.3">
      <c r="A23" s="26"/>
      <c r="B23" s="53" t="s">
        <v>11</v>
      </c>
      <c r="C23" s="26"/>
      <c r="D23" s="27">
        <f t="shared" ref="D23:N23" si="0">SUM(D16:D22)</f>
        <v>26.950000000000003</v>
      </c>
      <c r="E23" s="27">
        <f>SUM(E16:E22)+2.83</f>
        <v>27.650000000000006</v>
      </c>
      <c r="F23" s="27">
        <f t="shared" si="0"/>
        <v>117.25</v>
      </c>
      <c r="G23" s="27">
        <f t="shared" si="0"/>
        <v>822.5</v>
      </c>
      <c r="H23" s="27">
        <f t="shared" si="0"/>
        <v>0.56600000000000006</v>
      </c>
      <c r="I23" s="27">
        <f t="shared" si="0"/>
        <v>20.02</v>
      </c>
      <c r="J23" s="27">
        <f t="shared" si="0"/>
        <v>9.4000000000000014E-2</v>
      </c>
      <c r="K23" s="27">
        <f t="shared" si="0"/>
        <v>158.89000000000001</v>
      </c>
      <c r="L23" s="27">
        <f t="shared" si="0"/>
        <v>226.07</v>
      </c>
      <c r="M23" s="27">
        <f t="shared" si="0"/>
        <v>129.22</v>
      </c>
      <c r="N23" s="27">
        <f t="shared" si="0"/>
        <v>4.3099999999999996</v>
      </c>
      <c r="O23" s="18"/>
      <c r="P23" s="18"/>
    </row>
    <row r="24" spans="1:16" ht="18.75" x14ac:dyDescent="0.3">
      <c r="A24" s="5"/>
      <c r="B24" s="61" t="s">
        <v>13</v>
      </c>
      <c r="C24" s="44"/>
      <c r="D24" s="62">
        <f>D23+D14</f>
        <v>46.2</v>
      </c>
      <c r="E24" s="62">
        <f t="shared" ref="E24:L24" si="1">E23+E14</f>
        <v>47.400000000000006</v>
      </c>
      <c r="F24" s="62">
        <f t="shared" si="1"/>
        <v>201</v>
      </c>
      <c r="G24" s="62">
        <f t="shared" si="1"/>
        <v>1410</v>
      </c>
      <c r="H24" s="62">
        <v>0.89600000000000002</v>
      </c>
      <c r="I24" s="62">
        <v>20.63</v>
      </c>
      <c r="J24" s="62">
        <v>0.52100000000000002</v>
      </c>
      <c r="K24" s="62">
        <f t="shared" si="1"/>
        <v>398.95000000000005</v>
      </c>
      <c r="L24" s="62">
        <f t="shared" si="1"/>
        <v>635.44000000000005</v>
      </c>
      <c r="M24" s="62">
        <v>209.03</v>
      </c>
      <c r="N24" s="62">
        <v>7.36</v>
      </c>
      <c r="O24" s="18"/>
      <c r="P24" s="18"/>
    </row>
    <row r="25" spans="1:16" ht="18.75" x14ac:dyDescent="0.3">
      <c r="A25" s="3"/>
      <c r="B25" s="3"/>
      <c r="C25" s="4"/>
      <c r="D25" s="4"/>
      <c r="E25" s="4"/>
      <c r="F25" s="4"/>
      <c r="G25" s="4"/>
    </row>
    <row r="26" spans="1:16" x14ac:dyDescent="0.25">
      <c r="A26" s="114" t="s">
        <v>62</v>
      </c>
      <c r="B26" s="114"/>
      <c r="C26" s="114"/>
      <c r="D26" s="114"/>
      <c r="E26" s="114"/>
      <c r="F26" s="114"/>
      <c r="G26" s="114"/>
      <c r="H26" s="114" t="s">
        <v>62</v>
      </c>
      <c r="I26" s="114"/>
      <c r="J26" s="114"/>
      <c r="K26" s="114"/>
      <c r="L26" s="114"/>
      <c r="M26" s="114"/>
      <c r="N26" s="114"/>
    </row>
  </sheetData>
  <mergeCells count="11">
    <mergeCell ref="A26:G26"/>
    <mergeCell ref="H26:N26"/>
    <mergeCell ref="G5:G6"/>
    <mergeCell ref="H5:J5"/>
    <mergeCell ref="K5:N5"/>
    <mergeCell ref="D5:F5"/>
    <mergeCell ref="A2:B2"/>
    <mergeCell ref="A3:B3"/>
    <mergeCell ref="A5:A6"/>
    <mergeCell ref="B5:B6"/>
    <mergeCell ref="C5:C6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O27"/>
  <sheetViews>
    <sheetView topLeftCell="A4" workbookViewId="0">
      <selection activeCell="M29" sqref="M29"/>
    </sheetView>
  </sheetViews>
  <sheetFormatPr defaultRowHeight="15.75" x14ac:dyDescent="0.25"/>
  <cols>
    <col min="1" max="1" width="7.625" customWidth="1"/>
    <col min="2" max="2" width="27.625" customWidth="1"/>
    <col min="3" max="3" width="9" customWidth="1"/>
    <col min="4" max="4" width="9.125" customWidth="1"/>
    <col min="5" max="5" width="9.75" customWidth="1"/>
    <col min="6" max="6" width="8.875" customWidth="1"/>
    <col min="7" max="7" width="9.75" customWidth="1"/>
    <col min="8" max="8" width="8.25" customWidth="1"/>
    <col min="9" max="9" width="8.125" customWidth="1"/>
    <col min="10" max="10" width="8" customWidth="1"/>
  </cols>
  <sheetData>
    <row r="2" spans="1:15" x14ac:dyDescent="0.25">
      <c r="A2" s="104" t="s">
        <v>18</v>
      </c>
      <c r="B2" s="104"/>
    </row>
    <row r="3" spans="1:15" x14ac:dyDescent="0.25">
      <c r="A3" s="103" t="s">
        <v>7</v>
      </c>
      <c r="B3" s="103"/>
    </row>
    <row r="5" spans="1:15" x14ac:dyDescent="0.25">
      <c r="A5" s="116" t="s">
        <v>69</v>
      </c>
      <c r="B5" s="118" t="s">
        <v>0</v>
      </c>
      <c r="C5" s="120" t="s">
        <v>1</v>
      </c>
      <c r="D5" s="123" t="s">
        <v>2</v>
      </c>
      <c r="E5" s="124"/>
      <c r="F5" s="125"/>
      <c r="G5" s="120" t="s">
        <v>6</v>
      </c>
      <c r="H5" s="122" t="s">
        <v>28</v>
      </c>
      <c r="I5" s="122"/>
      <c r="J5" s="122"/>
      <c r="K5" s="122" t="s">
        <v>36</v>
      </c>
      <c r="L5" s="122"/>
      <c r="M5" s="122"/>
      <c r="N5" s="122"/>
    </row>
    <row r="6" spans="1:15" ht="54.75" customHeight="1" x14ac:dyDescent="0.25">
      <c r="A6" s="117"/>
      <c r="B6" s="119"/>
      <c r="C6" s="121"/>
      <c r="D6" s="23" t="s">
        <v>3</v>
      </c>
      <c r="E6" s="23" t="s">
        <v>4</v>
      </c>
      <c r="F6" s="23" t="s">
        <v>5</v>
      </c>
      <c r="G6" s="121"/>
      <c r="H6" s="79" t="s">
        <v>29</v>
      </c>
      <c r="I6" s="80" t="s">
        <v>30</v>
      </c>
      <c r="J6" s="80" t="s">
        <v>31</v>
      </c>
      <c r="K6" s="79" t="s">
        <v>32</v>
      </c>
      <c r="L6" s="80" t="s">
        <v>33</v>
      </c>
      <c r="M6" s="81" t="s">
        <v>34</v>
      </c>
      <c r="N6" s="80" t="s">
        <v>35</v>
      </c>
    </row>
    <row r="7" spans="1:15" x14ac:dyDescent="0.25">
      <c r="A7" s="24"/>
      <c r="B7" s="82" t="s">
        <v>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5" x14ac:dyDescent="0.25">
      <c r="A8" s="24"/>
      <c r="B8" s="99" t="s">
        <v>90</v>
      </c>
      <c r="C8" s="32">
        <v>10</v>
      </c>
      <c r="D8" s="32">
        <v>0.13</v>
      </c>
      <c r="E8" s="32">
        <v>5.25</v>
      </c>
      <c r="F8" s="32">
        <v>0.09</v>
      </c>
      <c r="G8" s="32">
        <v>66.099999999999994</v>
      </c>
      <c r="H8" s="77">
        <v>0.1</v>
      </c>
      <c r="I8" s="77">
        <v>0</v>
      </c>
      <c r="J8" s="77">
        <v>0</v>
      </c>
      <c r="K8" s="77">
        <v>7</v>
      </c>
      <c r="L8" s="77">
        <v>14</v>
      </c>
      <c r="M8" s="77">
        <v>5</v>
      </c>
      <c r="N8" s="77">
        <v>0</v>
      </c>
    </row>
    <row r="9" spans="1:15" x14ac:dyDescent="0.25">
      <c r="A9" s="42">
        <v>190</v>
      </c>
      <c r="B9" s="43" t="s">
        <v>91</v>
      </c>
      <c r="C9" s="42" t="s">
        <v>51</v>
      </c>
      <c r="D9" s="42">
        <v>10.75</v>
      </c>
      <c r="E9" s="42">
        <v>16.440000000000001</v>
      </c>
      <c r="F9" s="42">
        <v>23.06</v>
      </c>
      <c r="G9" s="42">
        <v>270.8</v>
      </c>
      <c r="H9" s="33">
        <v>0.06</v>
      </c>
      <c r="I9" s="33">
        <v>0.48</v>
      </c>
      <c r="J9" s="33">
        <v>0</v>
      </c>
      <c r="K9" s="33">
        <v>114.4</v>
      </c>
      <c r="L9" s="33">
        <v>110.9</v>
      </c>
      <c r="M9" s="33">
        <v>17.03</v>
      </c>
      <c r="N9" s="33">
        <v>0.38</v>
      </c>
    </row>
    <row r="10" spans="1:15" x14ac:dyDescent="0.25">
      <c r="A10" s="32"/>
      <c r="B10" s="31" t="s">
        <v>67</v>
      </c>
      <c r="C10" s="34" t="s">
        <v>52</v>
      </c>
      <c r="D10" s="32">
        <v>1.4</v>
      </c>
      <c r="E10" s="32">
        <v>0.21</v>
      </c>
      <c r="F10" s="32">
        <v>14.94</v>
      </c>
      <c r="G10" s="32">
        <v>64.2</v>
      </c>
      <c r="H10" s="77">
        <v>0.1</v>
      </c>
      <c r="I10" s="77">
        <v>0</v>
      </c>
      <c r="J10" s="77">
        <v>0</v>
      </c>
      <c r="K10" s="77">
        <v>7</v>
      </c>
      <c r="L10" s="77">
        <v>14</v>
      </c>
      <c r="M10" s="77">
        <v>5</v>
      </c>
      <c r="N10" s="77">
        <v>0</v>
      </c>
      <c r="O10" s="30">
        <v>0.25</v>
      </c>
    </row>
    <row r="11" spans="1:15" x14ac:dyDescent="0.25">
      <c r="A11" s="32"/>
      <c r="B11" s="31" t="s">
        <v>59</v>
      </c>
      <c r="C11" s="34" t="s">
        <v>53</v>
      </c>
      <c r="D11" s="32">
        <v>3.8</v>
      </c>
      <c r="E11" s="32">
        <v>0.3</v>
      </c>
      <c r="F11" s="32">
        <v>26.15</v>
      </c>
      <c r="G11" s="32">
        <v>116.5</v>
      </c>
      <c r="H11" s="77">
        <v>0.04</v>
      </c>
      <c r="I11" s="77">
        <v>0</v>
      </c>
      <c r="J11" s="77">
        <v>0</v>
      </c>
      <c r="K11" s="77">
        <v>3.5</v>
      </c>
      <c r="L11" s="77">
        <v>28.06</v>
      </c>
      <c r="M11" s="77">
        <v>8.8000000000000007</v>
      </c>
      <c r="N11" s="77">
        <v>0.75</v>
      </c>
    </row>
    <row r="12" spans="1:15" x14ac:dyDescent="0.25">
      <c r="A12" s="32">
        <v>286</v>
      </c>
      <c r="B12" s="31" t="s">
        <v>118</v>
      </c>
      <c r="C12" s="32">
        <v>200</v>
      </c>
      <c r="D12" s="32">
        <v>2.9</v>
      </c>
      <c r="E12" s="32">
        <v>2.8</v>
      </c>
      <c r="F12" s="32">
        <v>14.9</v>
      </c>
      <c r="G12" s="32">
        <v>94</v>
      </c>
      <c r="H12" s="77">
        <v>0.03</v>
      </c>
      <c r="I12" s="77">
        <v>0.52</v>
      </c>
      <c r="J12" s="77">
        <v>0</v>
      </c>
      <c r="K12" s="77">
        <v>105.86</v>
      </c>
      <c r="L12" s="77">
        <v>28.06</v>
      </c>
      <c r="M12" s="77">
        <v>12.18</v>
      </c>
      <c r="N12" s="77">
        <v>0.11</v>
      </c>
    </row>
    <row r="13" spans="1:15" x14ac:dyDescent="0.25">
      <c r="A13" s="32" t="s">
        <v>76</v>
      </c>
      <c r="B13" s="31" t="s">
        <v>82</v>
      </c>
      <c r="C13" s="32">
        <v>100</v>
      </c>
      <c r="D13" s="32">
        <v>0.4</v>
      </c>
      <c r="E13" s="32">
        <v>0</v>
      </c>
      <c r="F13" s="32">
        <v>4.7</v>
      </c>
      <c r="G13" s="32">
        <v>42</v>
      </c>
      <c r="H13" s="77">
        <v>0.04</v>
      </c>
      <c r="I13" s="77">
        <v>0</v>
      </c>
      <c r="J13" s="77">
        <v>0</v>
      </c>
      <c r="K13" s="77">
        <v>3.5</v>
      </c>
      <c r="L13" s="77">
        <v>28.06</v>
      </c>
      <c r="M13" s="77">
        <v>8.8000000000000007</v>
      </c>
      <c r="N13" s="77">
        <v>0.75</v>
      </c>
    </row>
    <row r="14" spans="1:15" ht="18.75" x14ac:dyDescent="0.3">
      <c r="A14" s="26"/>
      <c r="B14" s="53" t="s">
        <v>11</v>
      </c>
      <c r="C14" s="26"/>
      <c r="D14" s="27">
        <f t="shared" ref="D14:N14" si="0">SUM(D9:D13)</f>
        <v>19.249999999999996</v>
      </c>
      <c r="E14" s="27">
        <f t="shared" si="0"/>
        <v>19.750000000000004</v>
      </c>
      <c r="F14" s="27">
        <f t="shared" si="0"/>
        <v>83.750000000000014</v>
      </c>
      <c r="G14" s="27">
        <f t="shared" si="0"/>
        <v>587.5</v>
      </c>
      <c r="H14" s="27">
        <v>0.37</v>
      </c>
      <c r="I14" s="27">
        <f t="shared" si="0"/>
        <v>1</v>
      </c>
      <c r="J14" s="27">
        <f t="shared" si="0"/>
        <v>0</v>
      </c>
      <c r="K14" s="27">
        <v>241.26</v>
      </c>
      <c r="L14" s="27">
        <v>223.08</v>
      </c>
      <c r="M14" s="27">
        <v>57.08</v>
      </c>
      <c r="N14" s="27">
        <f t="shared" si="0"/>
        <v>1.99</v>
      </c>
    </row>
    <row r="15" spans="1:15" ht="18.75" x14ac:dyDescent="0.3">
      <c r="A15" s="5"/>
      <c r="B15" s="54" t="s">
        <v>12</v>
      </c>
      <c r="C15" s="5"/>
      <c r="D15" s="5"/>
      <c r="E15" s="5"/>
      <c r="F15" s="5"/>
      <c r="G15" s="5"/>
      <c r="H15" s="8"/>
      <c r="I15" s="8"/>
      <c r="J15" s="8"/>
      <c r="K15" s="8"/>
      <c r="L15" s="8"/>
      <c r="M15" s="8"/>
      <c r="N15" s="8"/>
    </row>
    <row r="16" spans="1:15" x14ac:dyDescent="0.25">
      <c r="A16" s="77"/>
      <c r="B16" s="41" t="s">
        <v>39</v>
      </c>
      <c r="C16" s="77">
        <v>80</v>
      </c>
      <c r="D16" s="77">
        <v>3.06</v>
      </c>
      <c r="E16" s="77">
        <v>0.12</v>
      </c>
      <c r="F16" s="77">
        <v>7.86</v>
      </c>
      <c r="G16" s="77">
        <v>45</v>
      </c>
      <c r="H16" s="77">
        <v>7.0000000000000007E-2</v>
      </c>
      <c r="I16" s="77">
        <v>8.7200000000000006</v>
      </c>
      <c r="J16" s="77">
        <v>0</v>
      </c>
      <c r="K16" s="77">
        <v>14.29</v>
      </c>
      <c r="L16" s="77">
        <v>21.4</v>
      </c>
      <c r="M16" s="77">
        <v>20.48</v>
      </c>
      <c r="N16" s="77">
        <v>0.5</v>
      </c>
    </row>
    <row r="17" spans="1:15" x14ac:dyDescent="0.25">
      <c r="A17" s="55">
        <v>62</v>
      </c>
      <c r="B17" s="43" t="s">
        <v>68</v>
      </c>
      <c r="C17" s="55">
        <v>250</v>
      </c>
      <c r="D17" s="55">
        <v>1.56</v>
      </c>
      <c r="E17" s="55">
        <v>4.9000000000000004</v>
      </c>
      <c r="F17" s="55">
        <v>5.61</v>
      </c>
      <c r="G17" s="55">
        <v>77</v>
      </c>
      <c r="H17" s="33">
        <v>0.09</v>
      </c>
      <c r="I17" s="33">
        <v>21.2</v>
      </c>
      <c r="J17" s="33">
        <v>0</v>
      </c>
      <c r="K17" s="33">
        <v>28.4</v>
      </c>
      <c r="L17" s="33">
        <v>81.58</v>
      </c>
      <c r="M17" s="33">
        <v>27</v>
      </c>
      <c r="N17" s="33">
        <v>1.05</v>
      </c>
    </row>
    <row r="18" spans="1:15" x14ac:dyDescent="0.25">
      <c r="A18" s="32">
        <v>112</v>
      </c>
      <c r="B18" s="31" t="s">
        <v>41</v>
      </c>
      <c r="C18" s="32">
        <v>250</v>
      </c>
      <c r="D18" s="32">
        <v>11.1</v>
      </c>
      <c r="E18" s="32">
        <v>20.86</v>
      </c>
      <c r="F18" s="32">
        <v>19.38</v>
      </c>
      <c r="G18" s="32">
        <v>326.39999999999998</v>
      </c>
      <c r="H18" s="77">
        <v>0.08</v>
      </c>
      <c r="I18" s="77">
        <v>0.64</v>
      </c>
      <c r="J18" s="77">
        <v>0.06</v>
      </c>
      <c r="K18" s="77">
        <v>20.37</v>
      </c>
      <c r="L18" s="77">
        <v>33</v>
      </c>
      <c r="M18" s="77">
        <v>54.95</v>
      </c>
      <c r="N18" s="77">
        <v>3.67</v>
      </c>
    </row>
    <row r="19" spans="1:15" hidden="1" x14ac:dyDescent="0.25">
      <c r="A19" s="32">
        <v>150</v>
      </c>
      <c r="B19" s="31" t="s">
        <v>88</v>
      </c>
      <c r="C19" s="32">
        <v>175</v>
      </c>
      <c r="D19" s="32">
        <v>5.6</v>
      </c>
      <c r="E19" s="32">
        <v>7.7</v>
      </c>
      <c r="F19" s="32">
        <v>11.4</v>
      </c>
      <c r="G19" s="32">
        <v>190</v>
      </c>
      <c r="H19" s="77">
        <v>0.09</v>
      </c>
      <c r="I19" s="77">
        <v>8.66</v>
      </c>
      <c r="J19" s="77">
        <v>0</v>
      </c>
      <c r="K19" s="77">
        <v>38.96</v>
      </c>
      <c r="L19" s="77">
        <v>58.5</v>
      </c>
      <c r="M19" s="77">
        <v>37.200000000000003</v>
      </c>
      <c r="N19" s="77">
        <v>1.25</v>
      </c>
      <c r="O19" s="30">
        <v>0.35</v>
      </c>
    </row>
    <row r="20" spans="1:15" ht="18.75" x14ac:dyDescent="0.25">
      <c r="A20" s="49"/>
      <c r="B20" s="31" t="s">
        <v>37</v>
      </c>
      <c r="C20" s="32">
        <v>50</v>
      </c>
      <c r="D20" s="32">
        <v>2.35</v>
      </c>
      <c r="E20" s="32">
        <v>0.35</v>
      </c>
      <c r="F20" s="32">
        <v>24.9</v>
      </c>
      <c r="G20" s="32">
        <v>107</v>
      </c>
      <c r="H20" s="77">
        <v>0.04</v>
      </c>
      <c r="I20" s="77">
        <v>0</v>
      </c>
      <c r="J20" s="77">
        <v>0</v>
      </c>
      <c r="K20" s="77">
        <v>3.5</v>
      </c>
      <c r="L20" s="77">
        <v>28.06</v>
      </c>
      <c r="M20" s="77">
        <v>8.8000000000000007</v>
      </c>
      <c r="N20" s="77">
        <v>0.75</v>
      </c>
    </row>
    <row r="21" spans="1:15" ht="18.75" x14ac:dyDescent="0.25">
      <c r="A21" s="49"/>
      <c r="B21" s="31" t="s">
        <v>59</v>
      </c>
      <c r="C21" s="32">
        <v>70</v>
      </c>
      <c r="D21" s="32">
        <v>5.32</v>
      </c>
      <c r="E21" s="32">
        <v>0.42</v>
      </c>
      <c r="F21" s="32">
        <v>36.6</v>
      </c>
      <c r="G21" s="32">
        <v>133.1</v>
      </c>
      <c r="H21" s="77">
        <v>0</v>
      </c>
      <c r="I21" s="77">
        <v>0</v>
      </c>
      <c r="J21" s="77">
        <v>0</v>
      </c>
      <c r="K21" s="77">
        <v>2.16</v>
      </c>
      <c r="L21" s="77">
        <v>7.33</v>
      </c>
      <c r="M21" s="77">
        <v>1.48</v>
      </c>
      <c r="N21" s="77">
        <v>0.11</v>
      </c>
    </row>
    <row r="22" spans="1:15" x14ac:dyDescent="0.25">
      <c r="A22" s="55">
        <v>305</v>
      </c>
      <c r="B22" s="43" t="s">
        <v>74</v>
      </c>
      <c r="C22" s="55">
        <v>200</v>
      </c>
      <c r="D22" s="55">
        <v>0</v>
      </c>
      <c r="E22" s="55">
        <v>0</v>
      </c>
      <c r="F22" s="55">
        <v>9</v>
      </c>
      <c r="G22" s="55">
        <v>56</v>
      </c>
      <c r="H22" s="33">
        <v>0</v>
      </c>
      <c r="I22" s="33">
        <v>0</v>
      </c>
      <c r="J22" s="33">
        <v>0</v>
      </c>
      <c r="K22" s="33">
        <v>0.48</v>
      </c>
      <c r="L22" s="33">
        <v>38.4</v>
      </c>
      <c r="M22" s="33">
        <v>0</v>
      </c>
      <c r="N22" s="33">
        <v>0.6</v>
      </c>
    </row>
    <row r="23" spans="1:15" x14ac:dyDescent="0.25">
      <c r="A23" s="60">
        <v>273</v>
      </c>
      <c r="B23" s="31" t="s">
        <v>87</v>
      </c>
      <c r="C23" s="32">
        <v>50</v>
      </c>
      <c r="D23" s="32">
        <v>3.56</v>
      </c>
      <c r="E23" s="32">
        <v>1</v>
      </c>
      <c r="F23" s="32">
        <v>13.9</v>
      </c>
      <c r="G23" s="32">
        <v>78</v>
      </c>
      <c r="H23" s="77">
        <v>0.05</v>
      </c>
      <c r="I23" s="77">
        <v>0.1</v>
      </c>
      <c r="J23" s="77">
        <v>0</v>
      </c>
      <c r="K23" s="77">
        <v>29.07</v>
      </c>
      <c r="L23" s="77">
        <v>28.06</v>
      </c>
      <c r="M23" s="77">
        <v>8.1</v>
      </c>
      <c r="N23" s="77">
        <v>0.45</v>
      </c>
    </row>
    <row r="24" spans="1:15" ht="18.75" x14ac:dyDescent="0.3">
      <c r="A24" s="26"/>
      <c r="B24" s="53" t="s">
        <v>11</v>
      </c>
      <c r="C24" s="26"/>
      <c r="D24" s="27">
        <v>26.95</v>
      </c>
      <c r="E24" s="27">
        <v>27.65</v>
      </c>
      <c r="F24" s="27">
        <v>117.25</v>
      </c>
      <c r="G24" s="27">
        <v>822.5</v>
      </c>
      <c r="H24" s="27">
        <v>0.56999999999999995</v>
      </c>
      <c r="I24" s="27">
        <v>31.6</v>
      </c>
      <c r="J24" s="27">
        <f t="shared" ref="J24" si="1">SUM(J16:J22)</f>
        <v>0.06</v>
      </c>
      <c r="K24" s="27">
        <v>98.07</v>
      </c>
      <c r="L24" s="27">
        <v>237.83</v>
      </c>
      <c r="M24" s="27">
        <v>120.81</v>
      </c>
      <c r="N24" s="27">
        <v>7.13</v>
      </c>
    </row>
    <row r="25" spans="1:15" ht="18.75" x14ac:dyDescent="0.3">
      <c r="A25" s="5"/>
      <c r="B25" s="61" t="s">
        <v>13</v>
      </c>
      <c r="C25" s="44"/>
      <c r="D25" s="62">
        <f t="shared" ref="D25:L25" si="2">D24+D14</f>
        <v>46.199999999999996</v>
      </c>
      <c r="E25" s="62">
        <f>E24+E14</f>
        <v>47.400000000000006</v>
      </c>
      <c r="F25" s="62">
        <f t="shared" si="2"/>
        <v>201</v>
      </c>
      <c r="G25" s="62">
        <f t="shared" si="2"/>
        <v>1410</v>
      </c>
      <c r="H25" s="62">
        <v>0.94</v>
      </c>
      <c r="I25" s="62">
        <v>32.6</v>
      </c>
      <c r="J25" s="62">
        <v>0.06</v>
      </c>
      <c r="K25" s="62">
        <f t="shared" si="2"/>
        <v>339.33</v>
      </c>
      <c r="L25" s="62">
        <f t="shared" si="2"/>
        <v>460.91</v>
      </c>
      <c r="M25" s="62">
        <v>177.89</v>
      </c>
      <c r="N25" s="62">
        <v>9.1199999999999992</v>
      </c>
    </row>
    <row r="26" spans="1:15" ht="18.75" x14ac:dyDescent="0.3">
      <c r="A26" s="70"/>
      <c r="B26" s="70"/>
      <c r="C26" s="71"/>
      <c r="D26" s="71"/>
      <c r="E26" s="71"/>
      <c r="F26" s="71"/>
      <c r="G26" s="71"/>
      <c r="H26" s="65"/>
      <c r="I26" s="65"/>
      <c r="J26" s="65"/>
      <c r="K26" s="65"/>
      <c r="L26" s="65"/>
      <c r="M26" s="65"/>
      <c r="N26" s="65"/>
    </row>
    <row r="27" spans="1:15" x14ac:dyDescent="0.25">
      <c r="A27" s="114" t="s">
        <v>62</v>
      </c>
      <c r="B27" s="114"/>
      <c r="C27" s="114"/>
      <c r="D27" s="114"/>
      <c r="E27" s="114"/>
      <c r="F27" s="114"/>
      <c r="G27" s="114"/>
      <c r="H27" s="114" t="s">
        <v>62</v>
      </c>
      <c r="I27" s="114"/>
      <c r="J27" s="114"/>
      <c r="K27" s="114"/>
      <c r="L27" s="114"/>
      <c r="M27" s="114"/>
      <c r="N27" s="114"/>
    </row>
  </sheetData>
  <mergeCells count="11">
    <mergeCell ref="A27:G27"/>
    <mergeCell ref="H27:N27"/>
    <mergeCell ref="A2:B2"/>
    <mergeCell ref="A3:B3"/>
    <mergeCell ref="A5:A6"/>
    <mergeCell ref="B5:B6"/>
    <mergeCell ref="C5:C6"/>
    <mergeCell ref="G5:G6"/>
    <mergeCell ref="H5:J5"/>
    <mergeCell ref="K5:N5"/>
    <mergeCell ref="D5:F5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O27"/>
  <sheetViews>
    <sheetView workbookViewId="0">
      <selection activeCell="B23" sqref="B23:N23"/>
    </sheetView>
  </sheetViews>
  <sheetFormatPr defaultRowHeight="15.75" x14ac:dyDescent="0.25"/>
  <cols>
    <col min="1" max="1" width="6.125" customWidth="1"/>
    <col min="2" max="2" width="27" customWidth="1"/>
    <col min="3" max="3" width="10.125" customWidth="1"/>
    <col min="4" max="4" width="10.25" customWidth="1"/>
    <col min="5" max="5" width="10.5" customWidth="1"/>
    <col min="6" max="6" width="9.875" customWidth="1"/>
    <col min="7" max="7" width="10.125" customWidth="1"/>
  </cols>
  <sheetData>
    <row r="2" spans="1:15" x14ac:dyDescent="0.25">
      <c r="A2" s="104" t="s">
        <v>20</v>
      </c>
      <c r="B2" s="104"/>
    </row>
    <row r="3" spans="1:15" x14ac:dyDescent="0.25">
      <c r="A3" s="103" t="s">
        <v>7</v>
      </c>
      <c r="B3" s="103"/>
    </row>
    <row r="5" spans="1:15" x14ac:dyDescent="0.25">
      <c r="A5" s="116" t="s">
        <v>69</v>
      </c>
      <c r="B5" s="118" t="s">
        <v>0</v>
      </c>
      <c r="C5" s="120" t="s">
        <v>1</v>
      </c>
      <c r="D5" s="123" t="s">
        <v>2</v>
      </c>
      <c r="E5" s="124"/>
      <c r="F5" s="125"/>
      <c r="G5" s="120" t="s">
        <v>6</v>
      </c>
      <c r="H5" s="122" t="s">
        <v>28</v>
      </c>
      <c r="I5" s="122"/>
      <c r="J5" s="122"/>
      <c r="K5" s="122" t="s">
        <v>36</v>
      </c>
      <c r="L5" s="122"/>
      <c r="M5" s="122"/>
      <c r="N5" s="122"/>
    </row>
    <row r="6" spans="1:15" ht="54.75" customHeight="1" x14ac:dyDescent="0.25">
      <c r="A6" s="117"/>
      <c r="B6" s="119"/>
      <c r="C6" s="121"/>
      <c r="D6" s="23" t="s">
        <v>3</v>
      </c>
      <c r="E6" s="23" t="s">
        <v>4</v>
      </c>
      <c r="F6" s="23" t="s">
        <v>5</v>
      </c>
      <c r="G6" s="121"/>
      <c r="H6" s="79" t="s">
        <v>29</v>
      </c>
      <c r="I6" s="80" t="s">
        <v>30</v>
      </c>
      <c r="J6" s="80" t="s">
        <v>31</v>
      </c>
      <c r="K6" s="79" t="s">
        <v>32</v>
      </c>
      <c r="L6" s="80" t="s">
        <v>33</v>
      </c>
      <c r="M6" s="81" t="s">
        <v>34</v>
      </c>
      <c r="N6" s="80" t="s">
        <v>35</v>
      </c>
    </row>
    <row r="7" spans="1:15" x14ac:dyDescent="0.25">
      <c r="A7" s="8"/>
      <c r="B7" s="52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 x14ac:dyDescent="0.25">
      <c r="A8" s="8"/>
      <c r="B8" s="100" t="s">
        <v>23</v>
      </c>
      <c r="C8" s="93">
        <v>40</v>
      </c>
      <c r="D8" s="93">
        <v>3.08</v>
      </c>
      <c r="E8" s="93">
        <v>2.6</v>
      </c>
      <c r="F8" s="93">
        <v>0.28000000000000003</v>
      </c>
      <c r="G8" s="93">
        <v>157</v>
      </c>
      <c r="H8" s="93">
        <v>0.03</v>
      </c>
      <c r="I8" s="93">
        <v>0</v>
      </c>
      <c r="J8" s="93">
        <v>0.1</v>
      </c>
      <c r="K8" s="93">
        <v>22</v>
      </c>
      <c r="L8" s="93">
        <v>77</v>
      </c>
      <c r="M8" s="93">
        <v>5</v>
      </c>
      <c r="N8" s="93">
        <v>1</v>
      </c>
    </row>
    <row r="9" spans="1:15" ht="15.75" customHeight="1" x14ac:dyDescent="0.25">
      <c r="A9" s="32">
        <v>195</v>
      </c>
      <c r="B9" s="31" t="s">
        <v>92</v>
      </c>
      <c r="C9" s="32" t="s">
        <v>51</v>
      </c>
      <c r="D9" s="32">
        <v>5.99</v>
      </c>
      <c r="E9" s="32">
        <v>10.28</v>
      </c>
      <c r="F9" s="32">
        <v>20</v>
      </c>
      <c r="G9" s="32">
        <v>259</v>
      </c>
      <c r="H9" s="77">
        <v>0.1</v>
      </c>
      <c r="I9" s="77">
        <v>0.47</v>
      </c>
      <c r="J9" s="77">
        <v>0</v>
      </c>
      <c r="K9" s="77">
        <v>112.38</v>
      </c>
      <c r="L9" s="77">
        <v>126</v>
      </c>
      <c r="M9" s="77">
        <v>32.72</v>
      </c>
      <c r="N9" s="77">
        <v>0.71</v>
      </c>
    </row>
    <row r="10" spans="1:15" x14ac:dyDescent="0.25">
      <c r="A10" s="77"/>
      <c r="B10" s="31" t="s">
        <v>67</v>
      </c>
      <c r="C10" s="34" t="s">
        <v>52</v>
      </c>
      <c r="D10" s="32">
        <v>1.4</v>
      </c>
      <c r="E10" s="32">
        <v>0.21</v>
      </c>
      <c r="F10" s="32">
        <v>14.94</v>
      </c>
      <c r="G10" s="32">
        <v>64.2</v>
      </c>
      <c r="H10" s="77">
        <v>0.1</v>
      </c>
      <c r="I10" s="77">
        <v>0</v>
      </c>
      <c r="J10" s="77">
        <v>0</v>
      </c>
      <c r="K10" s="77">
        <v>7</v>
      </c>
      <c r="L10" s="77">
        <v>14</v>
      </c>
      <c r="M10" s="77">
        <v>5</v>
      </c>
      <c r="N10" s="77">
        <v>0</v>
      </c>
    </row>
    <row r="11" spans="1:15" ht="16.5" customHeight="1" x14ac:dyDescent="0.25">
      <c r="A11" s="77"/>
      <c r="B11" s="31" t="s">
        <v>59</v>
      </c>
      <c r="C11" s="34" t="s">
        <v>53</v>
      </c>
      <c r="D11" s="32">
        <v>3.8</v>
      </c>
      <c r="E11" s="32">
        <v>0.3</v>
      </c>
      <c r="F11" s="32">
        <v>26.15</v>
      </c>
      <c r="G11" s="32">
        <v>116.5</v>
      </c>
      <c r="H11" s="77">
        <v>0.04</v>
      </c>
      <c r="I11" s="77">
        <v>0</v>
      </c>
      <c r="J11" s="77">
        <v>0</v>
      </c>
      <c r="K11" s="77">
        <v>3.5</v>
      </c>
      <c r="L11" s="77">
        <v>28.06</v>
      </c>
      <c r="M11" s="77">
        <v>8.8000000000000007</v>
      </c>
      <c r="N11" s="77">
        <v>0.75</v>
      </c>
    </row>
    <row r="12" spans="1:15" ht="15.75" customHeight="1" x14ac:dyDescent="0.25">
      <c r="A12" s="42">
        <v>287</v>
      </c>
      <c r="B12" s="43" t="s">
        <v>93</v>
      </c>
      <c r="C12" s="56" t="s">
        <v>54</v>
      </c>
      <c r="D12" s="42">
        <v>3.7</v>
      </c>
      <c r="E12" s="42">
        <v>1.4</v>
      </c>
      <c r="F12" s="42">
        <v>13.97</v>
      </c>
      <c r="G12" s="42">
        <v>90.88</v>
      </c>
      <c r="H12" s="33">
        <v>0.1</v>
      </c>
      <c r="I12" s="33">
        <v>0</v>
      </c>
      <c r="J12" s="33">
        <v>0</v>
      </c>
      <c r="K12" s="33">
        <v>7</v>
      </c>
      <c r="L12" s="33">
        <v>14</v>
      </c>
      <c r="M12" s="33">
        <v>5</v>
      </c>
      <c r="N12" s="33">
        <v>0</v>
      </c>
      <c r="O12" s="30">
        <v>0.25</v>
      </c>
    </row>
    <row r="13" spans="1:15" x14ac:dyDescent="0.25">
      <c r="A13" s="77"/>
      <c r="B13" s="31" t="s">
        <v>73</v>
      </c>
      <c r="C13" s="32">
        <v>30</v>
      </c>
      <c r="D13" s="32">
        <v>4.3600000000000003</v>
      </c>
      <c r="E13" s="32">
        <v>7.56</v>
      </c>
      <c r="F13" s="32">
        <v>8.69</v>
      </c>
      <c r="G13" s="32">
        <v>56.92</v>
      </c>
      <c r="H13" s="77">
        <v>0.04</v>
      </c>
      <c r="I13" s="77">
        <v>0.03</v>
      </c>
      <c r="J13" s="77">
        <v>0</v>
      </c>
      <c r="K13" s="77">
        <v>14.16</v>
      </c>
      <c r="L13" s="77">
        <v>12.1</v>
      </c>
      <c r="M13" s="77">
        <v>5.7</v>
      </c>
      <c r="N13" s="77">
        <v>0.47</v>
      </c>
    </row>
    <row r="14" spans="1:15" ht="18.75" x14ac:dyDescent="0.3">
      <c r="A14" s="26"/>
      <c r="B14" s="53" t="s">
        <v>11</v>
      </c>
      <c r="C14" s="26"/>
      <c r="D14" s="27">
        <f>D13+D12+D11+D10+D9</f>
        <v>19.25</v>
      </c>
      <c r="E14" s="27">
        <f>E13+E12+E11+E10+E9</f>
        <v>19.75</v>
      </c>
      <c r="F14" s="27">
        <f t="shared" ref="F14:I14" si="0">SUM(F9:F13)</f>
        <v>83.75</v>
      </c>
      <c r="G14" s="27">
        <f t="shared" si="0"/>
        <v>587.49999999999989</v>
      </c>
      <c r="H14" s="27">
        <v>0.41</v>
      </c>
      <c r="I14" s="27">
        <f t="shared" si="0"/>
        <v>0.5</v>
      </c>
      <c r="J14" s="27">
        <v>0.1</v>
      </c>
      <c r="K14" s="27">
        <v>166.04</v>
      </c>
      <c r="L14" s="27">
        <v>271.16000000000003</v>
      </c>
      <c r="M14" s="27">
        <v>52.22</v>
      </c>
      <c r="N14" s="27">
        <v>2.93</v>
      </c>
    </row>
    <row r="15" spans="1:15" ht="18.75" x14ac:dyDescent="0.3">
      <c r="A15" s="5"/>
      <c r="B15" s="54" t="s">
        <v>12</v>
      </c>
      <c r="C15" s="5"/>
      <c r="D15" s="5"/>
      <c r="E15" s="5"/>
      <c r="F15" s="5"/>
      <c r="G15" s="5"/>
      <c r="H15" s="8"/>
      <c r="I15" s="8"/>
      <c r="J15" s="8"/>
      <c r="K15" s="8"/>
      <c r="L15" s="8"/>
      <c r="M15" s="8"/>
      <c r="N15" s="8"/>
    </row>
    <row r="16" spans="1:15" x14ac:dyDescent="0.25">
      <c r="A16" s="77"/>
      <c r="B16" s="41" t="s">
        <v>80</v>
      </c>
      <c r="C16" s="77">
        <v>80</v>
      </c>
      <c r="D16" s="77">
        <v>0.6</v>
      </c>
      <c r="E16" s="77">
        <v>3</v>
      </c>
      <c r="F16" s="77">
        <v>1.8</v>
      </c>
      <c r="G16" s="77">
        <v>36.6</v>
      </c>
      <c r="H16" s="77">
        <v>0.03</v>
      </c>
      <c r="I16" s="77">
        <v>13.08</v>
      </c>
      <c r="J16" s="77">
        <v>0</v>
      </c>
      <c r="K16" s="77">
        <v>34.299999999999997</v>
      </c>
      <c r="L16" s="77">
        <v>56.8</v>
      </c>
      <c r="M16" s="77">
        <v>25.83</v>
      </c>
      <c r="N16" s="77">
        <v>1.07</v>
      </c>
    </row>
    <row r="17" spans="1:15" ht="20.25" customHeight="1" x14ac:dyDescent="0.25">
      <c r="A17" s="32">
        <v>56</v>
      </c>
      <c r="B17" s="31" t="s">
        <v>70</v>
      </c>
      <c r="C17" s="32" t="s">
        <v>124</v>
      </c>
      <c r="D17" s="32">
        <v>1.7</v>
      </c>
      <c r="E17" s="32">
        <v>5</v>
      </c>
      <c r="F17" s="32">
        <v>9.9499999999999993</v>
      </c>
      <c r="G17" s="32">
        <v>107</v>
      </c>
      <c r="H17" s="77">
        <v>7.0000000000000007E-2</v>
      </c>
      <c r="I17" s="77">
        <v>4.49</v>
      </c>
      <c r="J17" s="77">
        <v>0.03</v>
      </c>
      <c r="K17" s="77">
        <v>49.24</v>
      </c>
      <c r="L17" s="77">
        <v>61.3</v>
      </c>
      <c r="M17" s="77">
        <v>31.63</v>
      </c>
      <c r="N17" s="77">
        <v>1.64</v>
      </c>
    </row>
    <row r="18" spans="1:15" x14ac:dyDescent="0.25">
      <c r="A18" s="77">
        <v>129</v>
      </c>
      <c r="B18" s="41" t="s">
        <v>94</v>
      </c>
      <c r="C18" s="77" t="s">
        <v>77</v>
      </c>
      <c r="D18" s="77">
        <v>11.98</v>
      </c>
      <c r="E18" s="77">
        <v>13.78</v>
      </c>
      <c r="F18" s="77">
        <v>11.5</v>
      </c>
      <c r="G18" s="77">
        <v>188.8</v>
      </c>
      <c r="H18" s="77">
        <v>7.0000000000000007E-2</v>
      </c>
      <c r="I18" s="77">
        <v>0.39</v>
      </c>
      <c r="J18" s="77">
        <v>0.02</v>
      </c>
      <c r="K18" s="77">
        <v>22</v>
      </c>
      <c r="L18" s="77">
        <v>52</v>
      </c>
      <c r="M18" s="77">
        <v>22.69</v>
      </c>
      <c r="N18" s="77">
        <v>1.79</v>
      </c>
    </row>
    <row r="19" spans="1:15" x14ac:dyDescent="0.25">
      <c r="A19" s="32">
        <v>140</v>
      </c>
      <c r="B19" s="31" t="s">
        <v>95</v>
      </c>
      <c r="C19" s="32">
        <v>180</v>
      </c>
      <c r="D19" s="32">
        <v>3.9</v>
      </c>
      <c r="E19" s="32">
        <v>4.9000000000000004</v>
      </c>
      <c r="F19" s="32">
        <v>14</v>
      </c>
      <c r="G19" s="32">
        <v>127</v>
      </c>
      <c r="H19" s="77">
        <v>0.06</v>
      </c>
      <c r="I19" s="77">
        <v>29.66</v>
      </c>
      <c r="J19" s="77">
        <v>0.04</v>
      </c>
      <c r="K19" s="77">
        <v>93.08</v>
      </c>
      <c r="L19" s="77">
        <v>25.35</v>
      </c>
      <c r="M19" s="77">
        <v>35.340000000000003</v>
      </c>
      <c r="N19" s="77">
        <v>1.37</v>
      </c>
      <c r="O19" s="30">
        <v>0.35</v>
      </c>
    </row>
    <row r="20" spans="1:15" x14ac:dyDescent="0.25">
      <c r="A20" s="57"/>
      <c r="B20" s="31" t="s">
        <v>37</v>
      </c>
      <c r="C20" s="32">
        <v>50</v>
      </c>
      <c r="D20" s="32">
        <v>2.35</v>
      </c>
      <c r="E20" s="32">
        <v>0.35</v>
      </c>
      <c r="F20" s="32">
        <v>24.9</v>
      </c>
      <c r="G20" s="32">
        <v>107</v>
      </c>
      <c r="H20" s="77">
        <v>0.04</v>
      </c>
      <c r="I20" s="77">
        <v>0</v>
      </c>
      <c r="J20" s="77">
        <v>0</v>
      </c>
      <c r="K20" s="77">
        <v>3.5</v>
      </c>
      <c r="L20" s="77">
        <v>28.06</v>
      </c>
      <c r="M20" s="77">
        <v>8.8000000000000007</v>
      </c>
      <c r="N20" s="77">
        <v>0.75</v>
      </c>
    </row>
    <row r="21" spans="1:15" x14ac:dyDescent="0.25">
      <c r="A21" s="57"/>
      <c r="B21" s="31" t="s">
        <v>59</v>
      </c>
      <c r="C21" s="32">
        <v>70</v>
      </c>
      <c r="D21" s="32">
        <v>5.32</v>
      </c>
      <c r="E21" s="32">
        <v>0.42</v>
      </c>
      <c r="F21" s="32">
        <v>36.6</v>
      </c>
      <c r="G21" s="32">
        <v>133.1</v>
      </c>
      <c r="H21" s="77">
        <v>0</v>
      </c>
      <c r="I21" s="77">
        <v>0</v>
      </c>
      <c r="J21" s="77">
        <v>0</v>
      </c>
      <c r="K21" s="77">
        <v>2.16</v>
      </c>
      <c r="L21" s="77">
        <v>7.33</v>
      </c>
      <c r="M21" s="77">
        <v>1.48</v>
      </c>
      <c r="N21" s="77">
        <v>0.11</v>
      </c>
    </row>
    <row r="22" spans="1:15" x14ac:dyDescent="0.25">
      <c r="A22" s="32">
        <v>301</v>
      </c>
      <c r="B22" s="31" t="s">
        <v>81</v>
      </c>
      <c r="C22" s="34" t="s">
        <v>54</v>
      </c>
      <c r="D22" s="32">
        <v>0.6</v>
      </c>
      <c r="E22" s="32">
        <v>0.2</v>
      </c>
      <c r="F22" s="32">
        <v>12</v>
      </c>
      <c r="G22" s="32">
        <v>92</v>
      </c>
      <c r="H22" s="77">
        <v>0.01</v>
      </c>
      <c r="I22" s="77">
        <v>80</v>
      </c>
      <c r="J22" s="77">
        <v>0</v>
      </c>
      <c r="K22" s="77">
        <v>11.09</v>
      </c>
      <c r="L22" s="77">
        <v>8.24</v>
      </c>
      <c r="M22" s="77">
        <v>2.96</v>
      </c>
      <c r="N22" s="77">
        <v>0.56999999999999995</v>
      </c>
    </row>
    <row r="23" spans="1:15" x14ac:dyDescent="0.25">
      <c r="A23" s="32" t="s">
        <v>76</v>
      </c>
      <c r="B23" s="31" t="s">
        <v>96</v>
      </c>
      <c r="C23" s="32">
        <v>100</v>
      </c>
      <c r="D23" s="32">
        <v>0.5</v>
      </c>
      <c r="E23" s="32">
        <v>0</v>
      </c>
      <c r="F23" s="32">
        <v>6.5</v>
      </c>
      <c r="G23" s="32">
        <v>31</v>
      </c>
      <c r="H23" s="77">
        <v>0.04</v>
      </c>
      <c r="I23" s="77">
        <v>0</v>
      </c>
      <c r="J23" s="77">
        <v>0</v>
      </c>
      <c r="K23" s="77">
        <v>3.5</v>
      </c>
      <c r="L23" s="77">
        <v>28.06</v>
      </c>
      <c r="M23" s="77">
        <v>8.8000000000000007</v>
      </c>
      <c r="N23" s="77">
        <v>0.75</v>
      </c>
    </row>
    <row r="24" spans="1:15" ht="18.75" x14ac:dyDescent="0.3">
      <c r="A24" s="26"/>
      <c r="B24" s="53" t="s">
        <v>11</v>
      </c>
      <c r="C24" s="26"/>
      <c r="D24" s="27">
        <f>SUM(D16:D23)</f>
        <v>26.950000000000003</v>
      </c>
      <c r="E24" s="27">
        <f t="shared" ref="E24:N24" si="1">SUM(E16:E23)</f>
        <v>27.650000000000002</v>
      </c>
      <c r="F24" s="27">
        <f t="shared" si="1"/>
        <v>117.25</v>
      </c>
      <c r="G24" s="27">
        <v>822.5</v>
      </c>
      <c r="H24" s="27">
        <f t="shared" si="1"/>
        <v>0.32</v>
      </c>
      <c r="I24" s="27">
        <f t="shared" si="1"/>
        <v>127.62</v>
      </c>
      <c r="J24" s="27">
        <f t="shared" si="1"/>
        <v>0.09</v>
      </c>
      <c r="K24" s="27">
        <f t="shared" si="1"/>
        <v>218.87</v>
      </c>
      <c r="L24" s="27">
        <v>235.42</v>
      </c>
      <c r="M24" s="27">
        <f t="shared" si="1"/>
        <v>137.53</v>
      </c>
      <c r="N24" s="27">
        <f t="shared" si="1"/>
        <v>8.0500000000000007</v>
      </c>
    </row>
    <row r="25" spans="1:15" ht="18.75" x14ac:dyDescent="0.3">
      <c r="A25" s="5"/>
      <c r="B25" s="61" t="s">
        <v>13</v>
      </c>
      <c r="C25" s="44"/>
      <c r="D25" s="62">
        <f t="shared" ref="D25:L25" si="2">D24+D14</f>
        <v>46.2</v>
      </c>
      <c r="E25" s="62">
        <f>E24+E14+4.54</f>
        <v>51.940000000000005</v>
      </c>
      <c r="F25" s="62">
        <f t="shared" si="2"/>
        <v>201</v>
      </c>
      <c r="G25" s="62">
        <f t="shared" si="2"/>
        <v>1410</v>
      </c>
      <c r="H25" s="62">
        <v>0.73</v>
      </c>
      <c r="I25" s="62">
        <v>128.12</v>
      </c>
      <c r="J25" s="62">
        <v>0.19</v>
      </c>
      <c r="K25" s="62">
        <f t="shared" si="2"/>
        <v>384.90999999999997</v>
      </c>
      <c r="L25" s="62">
        <f t="shared" si="2"/>
        <v>506.58000000000004</v>
      </c>
      <c r="M25" s="62">
        <v>189.75</v>
      </c>
      <c r="N25" s="62">
        <v>10.98</v>
      </c>
    </row>
    <row r="26" spans="1:15" ht="18.75" x14ac:dyDescent="0.3">
      <c r="A26" s="3"/>
      <c r="B26" s="3"/>
      <c r="C26" s="4"/>
      <c r="D26" s="19"/>
      <c r="E26" s="19"/>
      <c r="F26" s="19"/>
      <c r="G26" s="19"/>
      <c r="H26" s="18"/>
      <c r="I26" s="18"/>
      <c r="J26" s="18"/>
      <c r="K26" s="18"/>
      <c r="L26" s="18"/>
      <c r="M26" s="18"/>
      <c r="N26" s="18"/>
    </row>
    <row r="27" spans="1:15" x14ac:dyDescent="0.25">
      <c r="A27" s="114" t="s">
        <v>62</v>
      </c>
      <c r="B27" s="114"/>
      <c r="C27" s="114"/>
      <c r="D27" s="114"/>
      <c r="E27" s="114"/>
      <c r="F27" s="114"/>
      <c r="G27" s="114"/>
      <c r="H27" s="114" t="s">
        <v>62</v>
      </c>
      <c r="I27" s="114"/>
      <c r="J27" s="114"/>
      <c r="K27" s="114"/>
      <c r="L27" s="114"/>
      <c r="M27" s="114"/>
      <c r="N27" s="114"/>
    </row>
  </sheetData>
  <mergeCells count="11">
    <mergeCell ref="A27:G27"/>
    <mergeCell ref="H27:N27"/>
    <mergeCell ref="G5:G6"/>
    <mergeCell ref="H5:J5"/>
    <mergeCell ref="K5:N5"/>
    <mergeCell ref="D5:F5"/>
    <mergeCell ref="A2:B2"/>
    <mergeCell ref="A3:B3"/>
    <mergeCell ref="A5:A6"/>
    <mergeCell ref="B5:B6"/>
    <mergeCell ref="C5:C6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2:O30"/>
  <sheetViews>
    <sheetView topLeftCell="B1" workbookViewId="0">
      <selection activeCell="B28" sqref="A27:G28"/>
    </sheetView>
  </sheetViews>
  <sheetFormatPr defaultRowHeight="15.75" x14ac:dyDescent="0.25"/>
  <cols>
    <col min="1" max="1" width="7.625" customWidth="1"/>
    <col min="2" max="2" width="26.5" customWidth="1"/>
    <col min="3" max="3" width="9.25" customWidth="1"/>
    <col min="4" max="4" width="10.25" customWidth="1"/>
    <col min="5" max="5" width="10.5" customWidth="1"/>
    <col min="6" max="6" width="9.875" customWidth="1"/>
    <col min="7" max="7" width="10.125" customWidth="1"/>
  </cols>
  <sheetData>
    <row r="2" spans="1:15" x14ac:dyDescent="0.25">
      <c r="A2" s="126" t="s">
        <v>22</v>
      </c>
      <c r="B2" s="126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x14ac:dyDescent="0.25">
      <c r="A3" s="127" t="s">
        <v>7</v>
      </c>
      <c r="B3" s="12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5" x14ac:dyDescent="0.25">
      <c r="A5" s="116" t="s">
        <v>69</v>
      </c>
      <c r="B5" s="118" t="s">
        <v>0</v>
      </c>
      <c r="C5" s="120" t="s">
        <v>1</v>
      </c>
      <c r="D5" s="123" t="s">
        <v>2</v>
      </c>
      <c r="E5" s="124"/>
      <c r="F5" s="125"/>
      <c r="G5" s="120" t="s">
        <v>6</v>
      </c>
      <c r="H5" s="122" t="s">
        <v>28</v>
      </c>
      <c r="I5" s="122"/>
      <c r="J5" s="122"/>
      <c r="K5" s="122" t="s">
        <v>36</v>
      </c>
      <c r="L5" s="122"/>
      <c r="M5" s="122"/>
      <c r="N5" s="122"/>
    </row>
    <row r="6" spans="1:15" ht="54.75" customHeight="1" x14ac:dyDescent="0.25">
      <c r="A6" s="117"/>
      <c r="B6" s="119"/>
      <c r="C6" s="121"/>
      <c r="D6" s="23" t="s">
        <v>3</v>
      </c>
      <c r="E6" s="23" t="s">
        <v>4</v>
      </c>
      <c r="F6" s="23" t="s">
        <v>5</v>
      </c>
      <c r="G6" s="121"/>
      <c r="H6" s="79" t="s">
        <v>29</v>
      </c>
      <c r="I6" s="80" t="s">
        <v>30</v>
      </c>
      <c r="J6" s="80" t="s">
        <v>31</v>
      </c>
      <c r="K6" s="79" t="s">
        <v>32</v>
      </c>
      <c r="L6" s="80" t="s">
        <v>33</v>
      </c>
      <c r="M6" s="81" t="s">
        <v>34</v>
      </c>
      <c r="N6" s="80" t="s">
        <v>35</v>
      </c>
    </row>
    <row r="7" spans="1:15" x14ac:dyDescent="0.25">
      <c r="A7" s="8"/>
      <c r="B7" s="52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 x14ac:dyDescent="0.25">
      <c r="A8" s="32">
        <v>223</v>
      </c>
      <c r="B8" s="31" t="s">
        <v>130</v>
      </c>
      <c r="C8" s="32" t="s">
        <v>119</v>
      </c>
      <c r="D8" s="32">
        <v>9.85</v>
      </c>
      <c r="E8" s="32">
        <v>12.74</v>
      </c>
      <c r="F8" s="32">
        <v>23.8</v>
      </c>
      <c r="G8" s="32">
        <v>222.8</v>
      </c>
      <c r="H8" s="77">
        <v>7.0000000000000007E-2</v>
      </c>
      <c r="I8" s="77">
        <v>0.54</v>
      </c>
      <c r="J8" s="77">
        <v>0</v>
      </c>
      <c r="K8" s="77">
        <v>266.70999999999998</v>
      </c>
      <c r="L8" s="77">
        <v>58.3</v>
      </c>
      <c r="M8" s="77">
        <v>36.72</v>
      </c>
      <c r="N8" s="77">
        <v>0.8</v>
      </c>
    </row>
    <row r="9" spans="1:15" x14ac:dyDescent="0.25">
      <c r="A9" s="77"/>
      <c r="B9" s="31" t="s">
        <v>67</v>
      </c>
      <c r="C9" s="34" t="s">
        <v>52</v>
      </c>
      <c r="D9" s="32">
        <v>1.4</v>
      </c>
      <c r="E9" s="32">
        <v>0.21</v>
      </c>
      <c r="F9" s="32">
        <v>14.94</v>
      </c>
      <c r="G9" s="32">
        <v>64.2</v>
      </c>
      <c r="H9" s="77">
        <v>0.1</v>
      </c>
      <c r="I9" s="77">
        <v>0</v>
      </c>
      <c r="J9" s="77">
        <v>0</v>
      </c>
      <c r="K9" s="77">
        <v>7</v>
      </c>
      <c r="L9" s="77">
        <v>14</v>
      </c>
      <c r="M9" s="77">
        <v>5</v>
      </c>
      <c r="N9" s="77">
        <v>0</v>
      </c>
    </row>
    <row r="10" spans="1:15" x14ac:dyDescent="0.25">
      <c r="A10" s="77"/>
      <c r="B10" s="31" t="s">
        <v>59</v>
      </c>
      <c r="C10" s="34" t="s">
        <v>53</v>
      </c>
      <c r="D10" s="32">
        <v>3.8</v>
      </c>
      <c r="E10" s="32">
        <v>0.3</v>
      </c>
      <c r="F10" s="32">
        <v>26.15</v>
      </c>
      <c r="G10" s="32">
        <v>116.5</v>
      </c>
      <c r="H10" s="77">
        <v>0.04</v>
      </c>
      <c r="I10" s="77">
        <v>0</v>
      </c>
      <c r="J10" s="77">
        <v>0</v>
      </c>
      <c r="K10" s="77">
        <v>3.5</v>
      </c>
      <c r="L10" s="77">
        <v>28.06</v>
      </c>
      <c r="M10" s="77">
        <v>8.8000000000000007</v>
      </c>
      <c r="N10" s="77">
        <v>0.75</v>
      </c>
      <c r="O10" s="30">
        <v>0.25</v>
      </c>
    </row>
    <row r="11" spans="1:15" x14ac:dyDescent="0.25">
      <c r="A11" s="32">
        <v>288</v>
      </c>
      <c r="B11" s="31" t="s">
        <v>15</v>
      </c>
      <c r="C11" s="32">
        <v>200</v>
      </c>
      <c r="D11" s="32">
        <v>2.2999999999999998</v>
      </c>
      <c r="E11" s="32">
        <v>3.1</v>
      </c>
      <c r="F11" s="32">
        <v>13.6</v>
      </c>
      <c r="G11" s="32">
        <v>64</v>
      </c>
      <c r="H11" s="77">
        <v>0.03</v>
      </c>
      <c r="I11" s="77">
        <v>0.52</v>
      </c>
      <c r="J11" s="77">
        <v>0</v>
      </c>
      <c r="K11" s="77">
        <v>108.57</v>
      </c>
      <c r="L11" s="77">
        <v>31</v>
      </c>
      <c r="M11" s="77">
        <v>21.05</v>
      </c>
      <c r="N11" s="77">
        <v>0.56999999999999995</v>
      </c>
    </row>
    <row r="12" spans="1:15" x14ac:dyDescent="0.25">
      <c r="A12" s="32">
        <v>277</v>
      </c>
      <c r="B12" s="31" t="s">
        <v>120</v>
      </c>
      <c r="C12" s="32">
        <v>60</v>
      </c>
      <c r="D12" s="32">
        <v>1.9</v>
      </c>
      <c r="E12" s="32">
        <v>3.4</v>
      </c>
      <c r="F12" s="32">
        <v>5.26</v>
      </c>
      <c r="G12" s="32">
        <v>120</v>
      </c>
      <c r="H12" s="77">
        <v>0.04</v>
      </c>
      <c r="I12" s="77">
        <v>0.03</v>
      </c>
      <c r="J12" s="77">
        <v>0</v>
      </c>
      <c r="K12" s="77">
        <v>14.16</v>
      </c>
      <c r="L12" s="77">
        <v>0</v>
      </c>
      <c r="M12" s="77">
        <v>5.7</v>
      </c>
      <c r="N12" s="77">
        <v>0.47</v>
      </c>
    </row>
    <row r="13" spans="1:15" ht="18.75" x14ac:dyDescent="0.3">
      <c r="A13" s="26"/>
      <c r="B13" s="53" t="s">
        <v>11</v>
      </c>
      <c r="C13" s="26"/>
      <c r="D13" s="27">
        <v>19.25</v>
      </c>
      <c r="E13" s="27">
        <f>E12+E11+E10+E9+E8</f>
        <v>19.75</v>
      </c>
      <c r="F13" s="27">
        <f t="shared" ref="F13:N13" si="0">SUM(F8:F12)</f>
        <v>83.75</v>
      </c>
      <c r="G13" s="27">
        <f t="shared" si="0"/>
        <v>587.5</v>
      </c>
      <c r="H13" s="27">
        <f t="shared" si="0"/>
        <v>0.28000000000000003</v>
      </c>
      <c r="I13" s="27">
        <f t="shared" si="0"/>
        <v>1.0900000000000001</v>
      </c>
      <c r="J13" s="27">
        <f t="shared" si="0"/>
        <v>0</v>
      </c>
      <c r="K13" s="27">
        <f t="shared" si="0"/>
        <v>399.94</v>
      </c>
      <c r="L13" s="27">
        <v>155.69999999999999</v>
      </c>
      <c r="M13" s="27">
        <f t="shared" si="0"/>
        <v>77.27</v>
      </c>
      <c r="N13" s="27">
        <f t="shared" si="0"/>
        <v>2.59</v>
      </c>
    </row>
    <row r="14" spans="1:15" ht="18.75" x14ac:dyDescent="0.3">
      <c r="A14" s="22"/>
      <c r="B14" s="46" t="s">
        <v>12</v>
      </c>
      <c r="C14" s="22"/>
      <c r="D14" s="22"/>
      <c r="E14" s="22"/>
      <c r="F14" s="22"/>
      <c r="G14" s="22"/>
      <c r="H14" s="24"/>
      <c r="I14" s="24"/>
      <c r="J14" s="24"/>
      <c r="K14" s="24"/>
      <c r="L14" s="24"/>
      <c r="M14" s="24"/>
      <c r="N14" s="24"/>
    </row>
    <row r="15" spans="1:15" x14ac:dyDescent="0.25">
      <c r="A15" s="77"/>
      <c r="B15" s="31" t="s">
        <v>55</v>
      </c>
      <c r="C15" s="32">
        <v>80</v>
      </c>
      <c r="D15" s="32">
        <v>0.6</v>
      </c>
      <c r="E15" s="32">
        <v>3.8</v>
      </c>
      <c r="F15" s="32">
        <v>2.9</v>
      </c>
      <c r="G15" s="32">
        <v>48</v>
      </c>
      <c r="H15" s="77">
        <v>0.01</v>
      </c>
      <c r="I15" s="77">
        <v>51.08</v>
      </c>
      <c r="J15" s="77">
        <v>0</v>
      </c>
      <c r="K15" s="77">
        <v>11.8</v>
      </c>
      <c r="L15" s="77">
        <v>20.41</v>
      </c>
      <c r="M15" s="77">
        <v>6.8</v>
      </c>
      <c r="N15" s="77">
        <v>0.44</v>
      </c>
    </row>
    <row r="16" spans="1:15" x14ac:dyDescent="0.25">
      <c r="A16" s="77">
        <v>63</v>
      </c>
      <c r="B16" s="41" t="s">
        <v>75</v>
      </c>
      <c r="C16" s="77">
        <v>250</v>
      </c>
      <c r="D16" s="32">
        <v>1.64</v>
      </c>
      <c r="E16" s="32">
        <v>4.9800000000000004</v>
      </c>
      <c r="F16" s="32">
        <v>5.4</v>
      </c>
      <c r="G16" s="32">
        <v>102</v>
      </c>
      <c r="H16" s="77">
        <v>0.08</v>
      </c>
      <c r="I16" s="77">
        <v>6.7</v>
      </c>
      <c r="J16" s="77">
        <v>1.9E-2</v>
      </c>
      <c r="K16" s="77">
        <v>15.05</v>
      </c>
      <c r="L16" s="77">
        <v>24.37</v>
      </c>
      <c r="M16" s="77">
        <v>22.5</v>
      </c>
      <c r="N16" s="77">
        <v>0.84</v>
      </c>
    </row>
    <row r="17" spans="1:15" ht="20.25" customHeight="1" x14ac:dyDescent="0.25">
      <c r="A17" s="77">
        <v>172</v>
      </c>
      <c r="B17" s="31" t="s">
        <v>131</v>
      </c>
      <c r="C17" s="77" t="s">
        <v>121</v>
      </c>
      <c r="D17" s="32">
        <v>6.4</v>
      </c>
      <c r="E17" s="32">
        <v>5.8</v>
      </c>
      <c r="F17" s="32">
        <v>25.1</v>
      </c>
      <c r="G17" s="32">
        <v>268</v>
      </c>
      <c r="H17" s="77">
        <v>0.31</v>
      </c>
      <c r="I17" s="77">
        <v>0</v>
      </c>
      <c r="J17" s="77">
        <v>1.9E-2</v>
      </c>
      <c r="K17" s="77">
        <v>16.88</v>
      </c>
      <c r="L17" s="77">
        <v>24.37</v>
      </c>
      <c r="M17" s="77">
        <v>159.54</v>
      </c>
      <c r="N17" s="77">
        <v>5.47</v>
      </c>
    </row>
    <row r="18" spans="1:15" ht="1.5" hidden="1" customHeight="1" x14ac:dyDescent="0.25">
      <c r="A18" s="77">
        <v>108</v>
      </c>
      <c r="B18" s="41" t="s">
        <v>40</v>
      </c>
      <c r="C18" s="77" t="s">
        <v>50</v>
      </c>
      <c r="D18" s="77">
        <v>7.9</v>
      </c>
      <c r="E18" s="77">
        <v>10.5</v>
      </c>
      <c r="F18" s="77">
        <v>9.6999999999999993</v>
      </c>
      <c r="G18" s="77">
        <v>147</v>
      </c>
      <c r="H18" s="77">
        <v>0.09</v>
      </c>
      <c r="I18" s="77">
        <v>0.09</v>
      </c>
      <c r="J18" s="77">
        <v>0</v>
      </c>
      <c r="K18" s="77">
        <v>16</v>
      </c>
      <c r="L18" s="77">
        <v>152</v>
      </c>
      <c r="M18" s="77">
        <v>23</v>
      </c>
      <c r="N18" s="77">
        <v>2.02</v>
      </c>
    </row>
    <row r="19" spans="1:15" x14ac:dyDescent="0.25">
      <c r="A19" s="77">
        <v>119</v>
      </c>
      <c r="B19" s="41" t="s">
        <v>98</v>
      </c>
      <c r="C19" s="77" t="s">
        <v>122</v>
      </c>
      <c r="D19" s="77">
        <v>9.8000000000000007</v>
      </c>
      <c r="E19" s="77">
        <v>12.2</v>
      </c>
      <c r="F19" s="77">
        <v>13.1</v>
      </c>
      <c r="G19" s="77">
        <v>282</v>
      </c>
      <c r="H19" s="77">
        <v>0.05</v>
      </c>
      <c r="I19" s="77">
        <v>3.27</v>
      </c>
      <c r="J19" s="77">
        <v>0.1</v>
      </c>
      <c r="K19" s="77" t="s">
        <v>123</v>
      </c>
      <c r="L19" s="77">
        <v>95.5</v>
      </c>
      <c r="M19" s="77">
        <v>35</v>
      </c>
      <c r="N19" s="77">
        <v>1.6</v>
      </c>
      <c r="O19" s="30">
        <v>0.35</v>
      </c>
    </row>
    <row r="20" spans="1:15" ht="18.75" x14ac:dyDescent="0.25">
      <c r="A20" s="49"/>
      <c r="B20" s="31" t="s">
        <v>37</v>
      </c>
      <c r="C20" s="32">
        <v>50</v>
      </c>
      <c r="D20" s="32">
        <v>2.35</v>
      </c>
      <c r="E20" s="32">
        <v>0.35</v>
      </c>
      <c r="F20" s="32">
        <v>24.9</v>
      </c>
      <c r="G20" s="32">
        <v>107</v>
      </c>
      <c r="H20" s="77">
        <v>0.04</v>
      </c>
      <c r="I20" s="77">
        <v>0</v>
      </c>
      <c r="J20" s="77">
        <v>0</v>
      </c>
      <c r="K20" s="77">
        <v>3.5</v>
      </c>
      <c r="L20" s="77">
        <v>28.06</v>
      </c>
      <c r="M20" s="77">
        <v>8.8000000000000007</v>
      </c>
      <c r="N20" s="77">
        <v>0.75</v>
      </c>
    </row>
    <row r="21" spans="1:15" x14ac:dyDescent="0.25">
      <c r="A21" s="77"/>
      <c r="B21" s="31" t="s">
        <v>59</v>
      </c>
      <c r="C21" s="32">
        <v>70</v>
      </c>
      <c r="D21" s="32">
        <v>5.32</v>
      </c>
      <c r="E21" s="32">
        <v>0.42</v>
      </c>
      <c r="F21" s="32">
        <v>36.6</v>
      </c>
      <c r="G21" s="32">
        <v>133.1</v>
      </c>
      <c r="H21" s="77">
        <v>0</v>
      </c>
      <c r="I21" s="77">
        <v>0</v>
      </c>
      <c r="J21" s="77">
        <v>0</v>
      </c>
      <c r="K21" s="77">
        <v>2.16</v>
      </c>
      <c r="L21" s="77">
        <v>7.33</v>
      </c>
      <c r="M21" s="77">
        <v>1.48</v>
      </c>
      <c r="N21" s="77">
        <v>0.11</v>
      </c>
    </row>
    <row r="22" spans="1:15" x14ac:dyDescent="0.25">
      <c r="A22" s="32">
        <v>293</v>
      </c>
      <c r="B22" s="31" t="s">
        <v>99</v>
      </c>
      <c r="C22" s="34" t="s">
        <v>54</v>
      </c>
      <c r="D22" s="32">
        <v>0.5</v>
      </c>
      <c r="E22" s="32">
        <v>0.1</v>
      </c>
      <c r="F22" s="32">
        <v>21.2</v>
      </c>
      <c r="G22" s="32">
        <v>121</v>
      </c>
      <c r="H22" s="77">
        <v>7.0000000000000007E-2</v>
      </c>
      <c r="I22" s="77">
        <v>0.28999999999999998</v>
      </c>
      <c r="J22" s="77">
        <v>0</v>
      </c>
      <c r="K22" s="77">
        <v>14.62</v>
      </c>
      <c r="L22" s="77">
        <v>0.8</v>
      </c>
      <c r="M22" s="77">
        <v>8.5</v>
      </c>
      <c r="N22" s="77">
        <v>0.92</v>
      </c>
    </row>
    <row r="23" spans="1:15" ht="15.75" customHeight="1" x14ac:dyDescent="0.25">
      <c r="A23" s="39"/>
      <c r="B23" s="41" t="s">
        <v>19</v>
      </c>
      <c r="C23" s="32">
        <v>100</v>
      </c>
      <c r="D23" s="32">
        <v>0.34</v>
      </c>
      <c r="E23" s="32">
        <v>0</v>
      </c>
      <c r="F23" s="32">
        <v>13.6</v>
      </c>
      <c r="G23" s="32">
        <v>110</v>
      </c>
      <c r="H23" s="77">
        <v>0.04</v>
      </c>
      <c r="I23" s="77">
        <v>0</v>
      </c>
      <c r="J23" s="77">
        <v>0</v>
      </c>
      <c r="K23" s="77">
        <v>7.8</v>
      </c>
      <c r="L23" s="77">
        <v>34.450000000000003</v>
      </c>
      <c r="M23" s="77">
        <v>7.8</v>
      </c>
      <c r="N23" s="77">
        <v>1.04</v>
      </c>
    </row>
    <row r="24" spans="1:15" ht="18.75" x14ac:dyDescent="0.3">
      <c r="A24" s="26"/>
      <c r="B24" s="53" t="s">
        <v>11</v>
      </c>
      <c r="C24" s="26"/>
      <c r="D24" s="27">
        <v>26.95</v>
      </c>
      <c r="E24" s="27">
        <v>27.65</v>
      </c>
      <c r="F24" s="27">
        <f>F23+F22+F21+F20+F19+F17+F15</f>
        <v>137.4</v>
      </c>
      <c r="G24" s="27">
        <v>822.9</v>
      </c>
      <c r="H24" s="96">
        <v>31.29</v>
      </c>
      <c r="I24" s="96">
        <f t="shared" ref="I24:N24" si="1">SUM(I15:I23)</f>
        <v>61.430000000000007</v>
      </c>
      <c r="J24" s="96">
        <f t="shared" si="1"/>
        <v>0.13800000000000001</v>
      </c>
      <c r="K24" s="96">
        <f t="shared" si="1"/>
        <v>87.81</v>
      </c>
      <c r="L24" s="96">
        <v>210.12</v>
      </c>
      <c r="M24" s="23">
        <f t="shared" si="1"/>
        <v>273.42</v>
      </c>
      <c r="N24" s="23">
        <f t="shared" si="1"/>
        <v>13.189999999999998</v>
      </c>
    </row>
    <row r="25" spans="1:15" ht="18.75" x14ac:dyDescent="0.3">
      <c r="A25" s="5"/>
      <c r="B25" s="61" t="s">
        <v>13</v>
      </c>
      <c r="C25" s="44"/>
      <c r="D25" s="62">
        <f>D24+D13</f>
        <v>46.2</v>
      </c>
      <c r="E25" s="62">
        <f>E24+E13</f>
        <v>47.4</v>
      </c>
      <c r="F25" s="62">
        <f>F24+F13</f>
        <v>221.15</v>
      </c>
      <c r="G25" s="62">
        <f>G24+G13</f>
        <v>1410.4</v>
      </c>
      <c r="H25" s="62">
        <v>31.57</v>
      </c>
      <c r="I25" s="62">
        <v>62.52</v>
      </c>
      <c r="J25" s="62">
        <v>0.13800000000000001</v>
      </c>
      <c r="K25" s="62">
        <f>K24+K13</f>
        <v>487.75</v>
      </c>
      <c r="L25" s="62">
        <f>L24+L13</f>
        <v>365.82</v>
      </c>
      <c r="M25" s="62">
        <v>350.69</v>
      </c>
      <c r="N25" s="62">
        <v>15.78</v>
      </c>
    </row>
    <row r="26" spans="1:15" ht="18.75" x14ac:dyDescent="0.3">
      <c r="A26" s="70"/>
      <c r="B26" s="70"/>
      <c r="C26" s="71"/>
      <c r="D26" s="71"/>
      <c r="E26" s="71"/>
      <c r="F26" s="71"/>
      <c r="G26" s="71"/>
      <c r="H26" s="65"/>
      <c r="I26" s="65"/>
      <c r="J26" s="65"/>
      <c r="K26" s="65"/>
      <c r="L26" s="65"/>
    </row>
    <row r="27" spans="1:15" x14ac:dyDescent="0.25">
      <c r="A27" s="114" t="s">
        <v>62</v>
      </c>
      <c r="B27" s="114"/>
      <c r="C27" s="114"/>
      <c r="D27" s="114"/>
      <c r="E27" s="114"/>
      <c r="F27" s="114"/>
      <c r="G27" s="114"/>
      <c r="H27" s="114" t="s">
        <v>62</v>
      </c>
      <c r="I27" s="114"/>
      <c r="J27" s="114"/>
      <c r="K27" s="114"/>
      <c r="L27" s="114"/>
      <c r="M27" s="114"/>
      <c r="N27" s="114"/>
    </row>
    <row r="28" spans="1:15" x14ac:dyDescent="0.25">
      <c r="E28" s="65"/>
    </row>
    <row r="30" spans="1:15" x14ac:dyDescent="0.25">
      <c r="B30" s="86"/>
      <c r="C30" s="87"/>
      <c r="D30" s="87"/>
      <c r="E30" s="87"/>
      <c r="F30" s="87"/>
      <c r="G30" s="87"/>
      <c r="H30" s="88"/>
      <c r="I30" s="88"/>
      <c r="J30" s="88"/>
      <c r="K30" s="88"/>
      <c r="L30" s="88"/>
      <c r="M30" s="88"/>
      <c r="N30" s="88"/>
    </row>
  </sheetData>
  <mergeCells count="11">
    <mergeCell ref="A2:B2"/>
    <mergeCell ref="A3:B3"/>
    <mergeCell ref="A5:A6"/>
    <mergeCell ref="B5:B6"/>
    <mergeCell ref="C5:C6"/>
    <mergeCell ref="A27:G27"/>
    <mergeCell ref="H27:N27"/>
    <mergeCell ref="G5:G6"/>
    <mergeCell ref="H5:J5"/>
    <mergeCell ref="K5:N5"/>
    <mergeCell ref="D5:F5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O30"/>
  <sheetViews>
    <sheetView workbookViewId="0">
      <selection activeCell="B22" sqref="B22"/>
    </sheetView>
  </sheetViews>
  <sheetFormatPr defaultRowHeight="15.75" x14ac:dyDescent="0.25"/>
  <cols>
    <col min="1" max="1" width="7.25" customWidth="1"/>
    <col min="2" max="2" width="29.375" customWidth="1"/>
    <col min="3" max="3" width="8.25" customWidth="1"/>
    <col min="4" max="4" width="10.25" customWidth="1"/>
    <col min="5" max="5" width="10.5" customWidth="1"/>
    <col min="6" max="6" width="9.875" customWidth="1"/>
    <col min="7" max="7" width="10.125" customWidth="1"/>
  </cols>
  <sheetData>
    <row r="2" spans="1:14" x14ac:dyDescent="0.25">
      <c r="A2" s="104" t="s">
        <v>24</v>
      </c>
      <c r="B2" s="104"/>
    </row>
    <row r="3" spans="1:14" x14ac:dyDescent="0.25">
      <c r="A3" s="103" t="s">
        <v>7</v>
      </c>
      <c r="B3" s="103"/>
    </row>
    <row r="5" spans="1:14" x14ac:dyDescent="0.25">
      <c r="A5" s="108" t="s">
        <v>69</v>
      </c>
      <c r="B5" s="110" t="s">
        <v>0</v>
      </c>
      <c r="C5" s="112" t="s">
        <v>1</v>
      </c>
      <c r="D5" s="105" t="s">
        <v>2</v>
      </c>
      <c r="E5" s="106"/>
      <c r="F5" s="107"/>
      <c r="G5" s="112" t="s">
        <v>6</v>
      </c>
      <c r="H5" s="115" t="s">
        <v>28</v>
      </c>
      <c r="I5" s="115"/>
      <c r="J5" s="115"/>
      <c r="K5" s="115" t="s">
        <v>36</v>
      </c>
      <c r="L5" s="115"/>
      <c r="M5" s="115"/>
      <c r="N5" s="115"/>
    </row>
    <row r="6" spans="1:14" ht="54.75" customHeight="1" x14ac:dyDescent="0.25">
      <c r="A6" s="109"/>
      <c r="B6" s="111"/>
      <c r="C6" s="113"/>
      <c r="D6" s="11" t="s">
        <v>3</v>
      </c>
      <c r="E6" s="11" t="s">
        <v>4</v>
      </c>
      <c r="F6" s="11" t="s">
        <v>5</v>
      </c>
      <c r="G6" s="113"/>
      <c r="H6" s="12" t="s">
        <v>29</v>
      </c>
      <c r="I6" s="13" t="s">
        <v>30</v>
      </c>
      <c r="J6" s="13" t="s">
        <v>31</v>
      </c>
      <c r="K6" s="12" t="s">
        <v>32</v>
      </c>
      <c r="L6" s="13" t="s">
        <v>33</v>
      </c>
      <c r="M6" s="14" t="s">
        <v>34</v>
      </c>
      <c r="N6" s="13" t="s">
        <v>35</v>
      </c>
    </row>
    <row r="7" spans="1:14" x14ac:dyDescent="0.25">
      <c r="A7" s="1"/>
      <c r="B7" s="10" t="s">
        <v>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32">
        <v>218</v>
      </c>
      <c r="B8" s="31" t="s">
        <v>90</v>
      </c>
      <c r="C8" s="32">
        <v>10</v>
      </c>
      <c r="D8" s="32">
        <v>0.13</v>
      </c>
      <c r="E8" s="32">
        <v>5.25</v>
      </c>
      <c r="F8" s="32">
        <v>0.09</v>
      </c>
      <c r="G8" s="32">
        <v>66.099999999999994</v>
      </c>
      <c r="H8" s="77">
        <v>0.1</v>
      </c>
      <c r="I8" s="77">
        <v>0</v>
      </c>
      <c r="J8" s="77">
        <v>0</v>
      </c>
      <c r="K8" s="77">
        <v>7</v>
      </c>
      <c r="L8" s="77">
        <v>14</v>
      </c>
      <c r="M8" s="77">
        <v>5</v>
      </c>
      <c r="N8" s="77">
        <v>0</v>
      </c>
    </row>
    <row r="9" spans="1:14" ht="18" customHeight="1" x14ac:dyDescent="0.25">
      <c r="A9" s="32">
        <v>211</v>
      </c>
      <c r="B9" s="31" t="s">
        <v>100</v>
      </c>
      <c r="C9" s="32" t="s">
        <v>121</v>
      </c>
      <c r="D9" s="32">
        <v>3.5</v>
      </c>
      <c r="E9" s="32">
        <v>10.199999999999999</v>
      </c>
      <c r="F9" s="32">
        <v>21.17</v>
      </c>
      <c r="G9" s="32">
        <v>215.7</v>
      </c>
      <c r="H9" s="77">
        <v>0.05</v>
      </c>
      <c r="I9" s="77">
        <v>0.48</v>
      </c>
      <c r="J9" s="77">
        <v>0.05</v>
      </c>
      <c r="K9" s="77">
        <v>111.24</v>
      </c>
      <c r="L9" s="77">
        <v>25.29</v>
      </c>
      <c r="M9" s="77">
        <v>25.29</v>
      </c>
      <c r="N9" s="77">
        <v>0.38</v>
      </c>
    </row>
    <row r="10" spans="1:14" ht="18.75" x14ac:dyDescent="0.25">
      <c r="A10" s="49"/>
      <c r="B10" s="31" t="s">
        <v>67</v>
      </c>
      <c r="C10" s="34" t="s">
        <v>52</v>
      </c>
      <c r="D10" s="32">
        <v>1.4</v>
      </c>
      <c r="E10" s="32">
        <v>0.21</v>
      </c>
      <c r="F10" s="32">
        <v>14.94</v>
      </c>
      <c r="G10" s="32">
        <v>64.2</v>
      </c>
      <c r="H10" s="77">
        <v>0.1</v>
      </c>
      <c r="I10" s="77">
        <v>0</v>
      </c>
      <c r="J10" s="77">
        <v>0</v>
      </c>
      <c r="K10" s="77">
        <v>7</v>
      </c>
      <c r="L10" s="77">
        <v>14</v>
      </c>
      <c r="M10" s="77">
        <v>5</v>
      </c>
      <c r="N10" s="77">
        <v>0</v>
      </c>
    </row>
    <row r="11" spans="1:14" ht="18.75" x14ac:dyDescent="0.25">
      <c r="A11" s="49"/>
      <c r="B11" s="31" t="s">
        <v>59</v>
      </c>
      <c r="C11" s="34" t="s">
        <v>53</v>
      </c>
      <c r="D11" s="32">
        <v>3.8</v>
      </c>
      <c r="E11" s="32">
        <v>0.3</v>
      </c>
      <c r="F11" s="32">
        <v>26.15</v>
      </c>
      <c r="G11" s="32">
        <v>116.5</v>
      </c>
      <c r="H11" s="77">
        <v>0.04</v>
      </c>
      <c r="I11" s="77">
        <v>0</v>
      </c>
      <c r="J11" s="77">
        <v>0</v>
      </c>
      <c r="K11" s="77">
        <v>3.5</v>
      </c>
      <c r="L11" s="77">
        <v>28.06</v>
      </c>
      <c r="M11" s="77">
        <v>8.8000000000000007</v>
      </c>
      <c r="N11" s="77">
        <v>0.75</v>
      </c>
    </row>
    <row r="12" spans="1:14" x14ac:dyDescent="0.25">
      <c r="A12" s="32">
        <v>282</v>
      </c>
      <c r="B12" s="31" t="s">
        <v>101</v>
      </c>
      <c r="C12" s="32">
        <v>200</v>
      </c>
      <c r="D12" s="32">
        <v>2.35</v>
      </c>
      <c r="E12" s="32">
        <v>3.79</v>
      </c>
      <c r="F12" s="32">
        <v>14.9</v>
      </c>
      <c r="G12" s="32">
        <v>94</v>
      </c>
      <c r="H12" s="77">
        <v>0.03</v>
      </c>
      <c r="I12" s="77">
        <v>0.52</v>
      </c>
      <c r="J12" s="77">
        <v>0</v>
      </c>
      <c r="K12" s="77">
        <v>105.86</v>
      </c>
      <c r="L12" s="77">
        <v>28.06</v>
      </c>
      <c r="M12" s="77">
        <v>12.18</v>
      </c>
      <c r="N12" s="77">
        <v>0.11</v>
      </c>
    </row>
    <row r="13" spans="1:14" x14ac:dyDescent="0.25">
      <c r="A13" s="77"/>
      <c r="B13" s="8" t="s">
        <v>48</v>
      </c>
      <c r="C13" s="32">
        <v>100</v>
      </c>
      <c r="D13" s="32">
        <v>0.5</v>
      </c>
      <c r="E13" s="32">
        <v>0</v>
      </c>
      <c r="F13" s="32">
        <v>6.5</v>
      </c>
      <c r="G13" s="32">
        <v>31</v>
      </c>
      <c r="H13" s="77">
        <v>0.04</v>
      </c>
      <c r="I13" s="77">
        <v>0</v>
      </c>
      <c r="J13" s="77">
        <v>0</v>
      </c>
      <c r="K13" s="77">
        <v>3.5</v>
      </c>
      <c r="L13" s="77">
        <v>8.5</v>
      </c>
      <c r="M13" s="77">
        <v>8.8000000000000007</v>
      </c>
      <c r="N13" s="77">
        <v>0.75</v>
      </c>
    </row>
    <row r="14" spans="1:14" ht="18.75" x14ac:dyDescent="0.3">
      <c r="A14" s="5"/>
      <c r="B14" s="45" t="s">
        <v>11</v>
      </c>
      <c r="C14" s="5"/>
      <c r="D14" s="96">
        <v>19.25</v>
      </c>
      <c r="E14" s="96">
        <f>E13+E12+E11+E10+E9+E8</f>
        <v>19.75</v>
      </c>
      <c r="F14" s="96">
        <f t="shared" ref="F14" si="0">SUM(F8:F13)</f>
        <v>83.75</v>
      </c>
      <c r="G14" s="96">
        <f>G13+G12+G11+G10+G9+G8</f>
        <v>587.5</v>
      </c>
      <c r="H14" s="96">
        <f t="shared" ref="H14:N14" si="1">SUM(H8:H12)</f>
        <v>0.31999999999999995</v>
      </c>
      <c r="I14" s="96">
        <f t="shared" si="1"/>
        <v>1</v>
      </c>
      <c r="J14" s="96">
        <f t="shared" si="1"/>
        <v>0.05</v>
      </c>
      <c r="K14" s="96">
        <f t="shared" si="1"/>
        <v>234.60000000000002</v>
      </c>
      <c r="L14" s="96">
        <v>101.2</v>
      </c>
      <c r="M14" s="96">
        <f t="shared" si="1"/>
        <v>56.27</v>
      </c>
      <c r="N14" s="23">
        <f t="shared" si="1"/>
        <v>1.24</v>
      </c>
    </row>
    <row r="15" spans="1:14" ht="18.75" x14ac:dyDescent="0.3">
      <c r="A15" s="5"/>
      <c r="B15" s="54" t="s">
        <v>12</v>
      </c>
      <c r="C15" s="5"/>
      <c r="D15" s="5"/>
      <c r="E15" s="5"/>
      <c r="F15" s="5"/>
      <c r="G15" s="5"/>
      <c r="H15" s="8"/>
      <c r="I15" s="8"/>
      <c r="J15" s="8"/>
      <c r="K15" s="8"/>
      <c r="L15" s="8"/>
      <c r="M15" s="8"/>
      <c r="N15" s="8"/>
    </row>
    <row r="16" spans="1:14" x14ac:dyDescent="0.25">
      <c r="A16" s="77"/>
      <c r="B16" s="31" t="s">
        <v>63</v>
      </c>
      <c r="C16" s="32">
        <v>80</v>
      </c>
      <c r="D16" s="32">
        <v>1.76</v>
      </c>
      <c r="E16" s="32">
        <v>0</v>
      </c>
      <c r="F16" s="32">
        <v>5.96</v>
      </c>
      <c r="G16" s="32">
        <v>46.4</v>
      </c>
      <c r="H16" s="77">
        <v>1.6E-2</v>
      </c>
      <c r="I16" s="77">
        <v>4</v>
      </c>
      <c r="J16" s="77">
        <v>0</v>
      </c>
      <c r="K16" s="77">
        <v>18.399999999999999</v>
      </c>
      <c r="L16" s="77">
        <v>19.2</v>
      </c>
      <c r="M16" s="77">
        <v>11.2</v>
      </c>
      <c r="N16" s="77">
        <v>0.48</v>
      </c>
    </row>
    <row r="17" spans="1:15" x14ac:dyDescent="0.25">
      <c r="A17" s="32">
        <v>53</v>
      </c>
      <c r="B17" s="31" t="s">
        <v>102</v>
      </c>
      <c r="C17" s="32" t="s">
        <v>124</v>
      </c>
      <c r="D17" s="32">
        <v>1.7</v>
      </c>
      <c r="E17" s="32">
        <v>6.23</v>
      </c>
      <c r="F17" s="32">
        <v>7.49</v>
      </c>
      <c r="G17" s="32">
        <v>91</v>
      </c>
      <c r="H17" s="77">
        <v>0.05</v>
      </c>
      <c r="I17" s="77">
        <v>12</v>
      </c>
      <c r="J17" s="77">
        <v>0.02</v>
      </c>
      <c r="K17" s="77">
        <v>31.82</v>
      </c>
      <c r="L17" s="77">
        <v>31.05</v>
      </c>
      <c r="M17" s="77">
        <v>19.09</v>
      </c>
      <c r="N17" s="77">
        <v>0.7</v>
      </c>
    </row>
    <row r="18" spans="1:15" x14ac:dyDescent="0.25">
      <c r="A18" s="32">
        <v>98</v>
      </c>
      <c r="B18" s="31" t="s">
        <v>103</v>
      </c>
      <c r="C18" s="32" t="s">
        <v>125</v>
      </c>
      <c r="D18" s="32">
        <v>10.199999999999999</v>
      </c>
      <c r="E18" s="32">
        <v>14.5</v>
      </c>
      <c r="F18" s="32">
        <v>10.9</v>
      </c>
      <c r="G18" s="58">
        <v>252</v>
      </c>
      <c r="H18" s="77">
        <v>7.0000000000000007E-2</v>
      </c>
      <c r="I18" s="77">
        <v>0.28999999999999998</v>
      </c>
      <c r="J18" s="77">
        <v>0.04</v>
      </c>
      <c r="K18" s="77">
        <v>34.65</v>
      </c>
      <c r="L18" s="77">
        <v>28.56</v>
      </c>
      <c r="M18" s="77">
        <v>28.56</v>
      </c>
      <c r="N18" s="77">
        <v>1.48</v>
      </c>
    </row>
    <row r="19" spans="1:15" x14ac:dyDescent="0.25">
      <c r="A19" s="32">
        <v>211</v>
      </c>
      <c r="B19" s="31" t="s">
        <v>104</v>
      </c>
      <c r="C19" s="32" t="s">
        <v>121</v>
      </c>
      <c r="D19" s="32">
        <v>5.62</v>
      </c>
      <c r="E19" s="32">
        <v>6.15</v>
      </c>
      <c r="F19" s="32">
        <v>29.4</v>
      </c>
      <c r="G19" s="58">
        <v>230</v>
      </c>
      <c r="H19" s="77">
        <v>7.0000000000000007E-2</v>
      </c>
      <c r="I19" s="77">
        <v>0</v>
      </c>
      <c r="J19" s="77">
        <v>0</v>
      </c>
      <c r="K19" s="77">
        <v>11.31</v>
      </c>
      <c r="L19" s="77">
        <v>0</v>
      </c>
      <c r="M19" s="77">
        <v>9.07</v>
      </c>
      <c r="N19" s="77">
        <v>0.92</v>
      </c>
    </row>
    <row r="20" spans="1:15" x14ac:dyDescent="0.25">
      <c r="A20" s="55">
        <v>305</v>
      </c>
      <c r="B20" s="43" t="s">
        <v>74</v>
      </c>
      <c r="C20" s="55">
        <v>200</v>
      </c>
      <c r="D20" s="55">
        <v>0</v>
      </c>
      <c r="E20" s="55">
        <v>0</v>
      </c>
      <c r="F20" s="55">
        <v>13</v>
      </c>
      <c r="G20" s="55">
        <v>76</v>
      </c>
      <c r="H20" s="33">
        <v>0</v>
      </c>
      <c r="I20" s="33">
        <v>0</v>
      </c>
      <c r="J20" s="33">
        <v>0</v>
      </c>
      <c r="K20" s="33">
        <v>0.48</v>
      </c>
      <c r="L20" s="33">
        <v>38.4</v>
      </c>
      <c r="M20" s="33">
        <v>0</v>
      </c>
      <c r="N20" s="33">
        <v>0.6</v>
      </c>
      <c r="O20" s="30">
        <v>0.35</v>
      </c>
    </row>
    <row r="21" spans="1:15" x14ac:dyDescent="0.25">
      <c r="A21" s="59"/>
      <c r="B21" s="41" t="s">
        <v>37</v>
      </c>
      <c r="C21" s="32">
        <v>50</v>
      </c>
      <c r="D21" s="32">
        <v>2.35</v>
      </c>
      <c r="E21" s="32">
        <v>0.35</v>
      </c>
      <c r="F21" s="32">
        <v>24.9</v>
      </c>
      <c r="G21" s="32">
        <v>107</v>
      </c>
      <c r="H21" s="77">
        <v>0.04</v>
      </c>
      <c r="I21" s="77">
        <v>0</v>
      </c>
      <c r="J21" s="77">
        <v>0</v>
      </c>
      <c r="K21" s="77">
        <v>3.5</v>
      </c>
      <c r="L21" s="77">
        <v>28.06</v>
      </c>
      <c r="M21" s="77">
        <v>8.8000000000000007</v>
      </c>
      <c r="N21" s="77">
        <v>0.75</v>
      </c>
    </row>
    <row r="22" spans="1:15" x14ac:dyDescent="0.25">
      <c r="A22" s="59"/>
      <c r="B22" s="41" t="s">
        <v>14</v>
      </c>
      <c r="C22" s="32">
        <v>70</v>
      </c>
      <c r="D22" s="32">
        <v>5.32</v>
      </c>
      <c r="E22" s="32">
        <v>0.42</v>
      </c>
      <c r="F22" s="32">
        <v>36.6</v>
      </c>
      <c r="G22" s="32">
        <v>133.1</v>
      </c>
      <c r="H22" s="77">
        <v>0</v>
      </c>
      <c r="I22" s="77">
        <v>0</v>
      </c>
      <c r="J22" s="77">
        <v>0</v>
      </c>
      <c r="K22" s="77">
        <v>2.16</v>
      </c>
      <c r="L22" s="77">
        <v>7.33</v>
      </c>
      <c r="M22" s="77">
        <v>1.48</v>
      </c>
      <c r="N22" s="77">
        <v>0.11</v>
      </c>
    </row>
    <row r="23" spans="1:15" hidden="1" x14ac:dyDescent="0.25">
      <c r="A23" s="83"/>
      <c r="B23" s="31" t="s">
        <v>73</v>
      </c>
      <c r="C23" s="34" t="s">
        <v>52</v>
      </c>
      <c r="D23" s="32">
        <v>4.3600000000000003</v>
      </c>
      <c r="E23" s="32">
        <v>7.56</v>
      </c>
      <c r="F23" s="32">
        <v>8.69</v>
      </c>
      <c r="G23" s="32">
        <v>56.92</v>
      </c>
      <c r="H23" s="50">
        <v>0.04</v>
      </c>
      <c r="I23" s="50">
        <v>0.03</v>
      </c>
      <c r="J23" s="50">
        <v>0</v>
      </c>
      <c r="K23" s="50">
        <v>14.16</v>
      </c>
      <c r="L23" s="50">
        <v>12.1</v>
      </c>
      <c r="M23" s="50">
        <v>5.7</v>
      </c>
      <c r="N23" s="50">
        <v>0.47</v>
      </c>
    </row>
    <row r="24" spans="1:15" ht="18.75" x14ac:dyDescent="0.3">
      <c r="A24" s="26"/>
      <c r="B24" s="53" t="s">
        <v>11</v>
      </c>
      <c r="C24" s="26"/>
      <c r="D24" s="27">
        <v>26.95</v>
      </c>
      <c r="E24" s="27">
        <v>27.65</v>
      </c>
      <c r="F24" s="27">
        <v>117.25</v>
      </c>
      <c r="G24" s="27">
        <v>822.9</v>
      </c>
      <c r="H24" s="27">
        <f t="shared" ref="H24" si="2">SUM(H16:H23)</f>
        <v>0.28600000000000003</v>
      </c>
      <c r="I24" s="27">
        <f t="shared" ref="I24" si="3">SUM(I16:I22)</f>
        <v>16.29</v>
      </c>
      <c r="J24" s="27">
        <f>SUM(J16:J23)</f>
        <v>0.06</v>
      </c>
      <c r="K24" s="27">
        <f>SUM(K16:K23)</f>
        <v>116.48</v>
      </c>
      <c r="L24" s="27">
        <v>134.52000000000001</v>
      </c>
      <c r="M24" s="27">
        <f>SUM(M16:M23)</f>
        <v>83.899999999999991</v>
      </c>
      <c r="N24" s="27">
        <f>SUM(N16:N23)</f>
        <v>5.51</v>
      </c>
    </row>
    <row r="25" spans="1:15" ht="18.75" x14ac:dyDescent="0.3">
      <c r="A25" s="5"/>
      <c r="B25" s="61" t="s">
        <v>13</v>
      </c>
      <c r="C25" s="44"/>
      <c r="D25" s="62">
        <f t="shared" ref="D25:L25" si="4">D24+D14</f>
        <v>46.2</v>
      </c>
      <c r="E25" s="62">
        <f t="shared" si="4"/>
        <v>47.4</v>
      </c>
      <c r="F25" s="62">
        <f t="shared" si="4"/>
        <v>201</v>
      </c>
      <c r="G25" s="62">
        <f t="shared" si="4"/>
        <v>1410.4</v>
      </c>
      <c r="H25" s="62">
        <v>1.18</v>
      </c>
      <c r="I25" s="62">
        <v>17.29</v>
      </c>
      <c r="J25" s="62">
        <v>0.11</v>
      </c>
      <c r="K25" s="62">
        <f t="shared" si="4"/>
        <v>351.08000000000004</v>
      </c>
      <c r="L25" s="62">
        <f t="shared" si="4"/>
        <v>235.72000000000003</v>
      </c>
      <c r="M25" s="62">
        <v>140.16999999999999</v>
      </c>
      <c r="N25" s="62">
        <v>6.75</v>
      </c>
    </row>
    <row r="26" spans="1:15" ht="18.75" x14ac:dyDescent="0.3">
      <c r="A26" s="70"/>
      <c r="B26" s="70"/>
      <c r="C26" s="71"/>
      <c r="D26" s="71" t="s">
        <v>76</v>
      </c>
      <c r="E26" s="71" t="s">
        <v>76</v>
      </c>
      <c r="F26" s="71" t="s">
        <v>76</v>
      </c>
      <c r="G26" s="71"/>
      <c r="H26" s="65"/>
      <c r="I26" s="65"/>
      <c r="J26" s="65"/>
      <c r="K26" s="65"/>
      <c r="L26" s="65"/>
      <c r="M26" s="65"/>
      <c r="N26" s="65"/>
    </row>
    <row r="27" spans="1:15" x14ac:dyDescent="0.25">
      <c r="A27" s="114" t="s">
        <v>62</v>
      </c>
      <c r="B27" s="114"/>
      <c r="C27" s="114"/>
      <c r="D27" s="114"/>
      <c r="E27" s="114"/>
      <c r="F27" s="114"/>
      <c r="G27" s="114"/>
      <c r="H27" s="114" t="s">
        <v>62</v>
      </c>
      <c r="I27" s="114"/>
      <c r="J27" s="114"/>
      <c r="K27" s="114"/>
      <c r="L27" s="114"/>
      <c r="M27" s="114"/>
      <c r="N27" s="114"/>
    </row>
    <row r="28" spans="1:15" x14ac:dyDescent="0.25">
      <c r="A28" s="35"/>
      <c r="B28" s="35"/>
      <c r="C28" s="35"/>
      <c r="D28" s="35"/>
      <c r="E28" s="35"/>
      <c r="F28" s="35"/>
      <c r="G28" s="35"/>
      <c r="H28" s="35"/>
    </row>
    <row r="29" spans="1:15" ht="18.75" x14ac:dyDescent="0.3">
      <c r="A29" s="35"/>
      <c r="B29" s="36"/>
      <c r="C29" s="37"/>
      <c r="D29" s="38"/>
      <c r="E29" s="38"/>
      <c r="F29" s="38"/>
      <c r="G29" s="38"/>
      <c r="H29" s="35"/>
    </row>
    <row r="30" spans="1:15" x14ac:dyDescent="0.25">
      <c r="A30" s="35"/>
      <c r="B30" s="35"/>
      <c r="C30" s="35"/>
      <c r="D30" s="35"/>
      <c r="E30" s="35"/>
      <c r="F30" s="35"/>
      <c r="G30" s="35"/>
      <c r="H30" s="35"/>
    </row>
  </sheetData>
  <mergeCells count="11">
    <mergeCell ref="A2:B2"/>
    <mergeCell ref="A3:B3"/>
    <mergeCell ref="A5:A6"/>
    <mergeCell ref="B5:B6"/>
    <mergeCell ref="C5:C6"/>
    <mergeCell ref="A27:G27"/>
    <mergeCell ref="H27:N27"/>
    <mergeCell ref="G5:G6"/>
    <mergeCell ref="H5:J5"/>
    <mergeCell ref="K5:N5"/>
    <mergeCell ref="D5:F5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2:O32"/>
  <sheetViews>
    <sheetView topLeftCell="A4" workbookViewId="0">
      <selection activeCell="C25" sqref="C25"/>
    </sheetView>
  </sheetViews>
  <sheetFormatPr defaultRowHeight="15.75" x14ac:dyDescent="0.25"/>
  <cols>
    <col min="1" max="1" width="6.75" customWidth="1"/>
    <col min="2" max="2" width="29.375" customWidth="1"/>
    <col min="3" max="3" width="7.875" customWidth="1"/>
    <col min="4" max="4" width="10.25" customWidth="1"/>
    <col min="5" max="5" width="10.5" customWidth="1"/>
    <col min="6" max="6" width="9.875" customWidth="1"/>
    <col min="7" max="7" width="10.125" customWidth="1"/>
  </cols>
  <sheetData>
    <row r="2" spans="1:15" x14ac:dyDescent="0.25">
      <c r="A2" s="104" t="s">
        <v>25</v>
      </c>
      <c r="B2" s="104"/>
    </row>
    <row r="3" spans="1:15" x14ac:dyDescent="0.25">
      <c r="A3" s="103" t="s">
        <v>7</v>
      </c>
      <c r="B3" s="103"/>
    </row>
    <row r="5" spans="1:15" x14ac:dyDescent="0.25">
      <c r="A5" s="108" t="s">
        <v>69</v>
      </c>
      <c r="B5" s="110" t="s">
        <v>0</v>
      </c>
      <c r="C5" s="112" t="s">
        <v>1</v>
      </c>
      <c r="D5" s="105" t="s">
        <v>2</v>
      </c>
      <c r="E5" s="106"/>
      <c r="F5" s="107"/>
      <c r="G5" s="112" t="s">
        <v>6</v>
      </c>
      <c r="H5" s="115" t="s">
        <v>28</v>
      </c>
      <c r="I5" s="115"/>
      <c r="J5" s="115"/>
      <c r="K5" s="115" t="s">
        <v>36</v>
      </c>
      <c r="L5" s="115"/>
      <c r="M5" s="115"/>
      <c r="N5" s="115"/>
    </row>
    <row r="6" spans="1:15" ht="54.75" customHeight="1" x14ac:dyDescent="0.25">
      <c r="A6" s="109"/>
      <c r="B6" s="111"/>
      <c r="C6" s="113"/>
      <c r="D6" s="11" t="s">
        <v>3</v>
      </c>
      <c r="E6" s="11" t="s">
        <v>4</v>
      </c>
      <c r="F6" s="11" t="s">
        <v>5</v>
      </c>
      <c r="G6" s="113"/>
      <c r="H6" s="12" t="s">
        <v>29</v>
      </c>
      <c r="I6" s="13" t="s">
        <v>30</v>
      </c>
      <c r="J6" s="13" t="s">
        <v>31</v>
      </c>
      <c r="K6" s="12" t="s">
        <v>32</v>
      </c>
      <c r="L6" s="13" t="s">
        <v>33</v>
      </c>
      <c r="M6" s="14" t="s">
        <v>34</v>
      </c>
      <c r="N6" s="13" t="s">
        <v>35</v>
      </c>
    </row>
    <row r="7" spans="1:15" x14ac:dyDescent="0.25">
      <c r="A7" s="8"/>
      <c r="B7" s="52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 x14ac:dyDescent="0.25">
      <c r="A8" s="32" t="s">
        <v>76</v>
      </c>
      <c r="B8" s="31" t="s">
        <v>105</v>
      </c>
      <c r="C8" s="32">
        <v>10</v>
      </c>
      <c r="D8" s="32">
        <v>2.68</v>
      </c>
      <c r="E8" s="32">
        <v>2.73</v>
      </c>
      <c r="F8" s="32">
        <v>0</v>
      </c>
      <c r="G8" s="32">
        <v>37.1</v>
      </c>
      <c r="H8" s="77">
        <v>0.04</v>
      </c>
      <c r="I8" s="77">
        <v>0.16</v>
      </c>
      <c r="J8" s="77">
        <v>0.02</v>
      </c>
      <c r="K8" s="77">
        <v>12.6</v>
      </c>
      <c r="L8" s="77">
        <v>54</v>
      </c>
      <c r="M8" s="77">
        <v>5</v>
      </c>
      <c r="N8" s="77">
        <v>11</v>
      </c>
    </row>
    <row r="9" spans="1:15" ht="18" customHeight="1" x14ac:dyDescent="0.25">
      <c r="A9" s="42">
        <v>78</v>
      </c>
      <c r="B9" s="43" t="s">
        <v>106</v>
      </c>
      <c r="C9" s="42">
        <v>250</v>
      </c>
      <c r="D9" s="42">
        <v>5.5</v>
      </c>
      <c r="E9" s="42">
        <v>5.2</v>
      </c>
      <c r="F9" s="42">
        <v>19.899999999999999</v>
      </c>
      <c r="G9" s="42">
        <v>148</v>
      </c>
      <c r="H9" s="33">
        <v>0.06</v>
      </c>
      <c r="I9" s="33">
        <v>0.65</v>
      </c>
      <c r="J9" s="33">
        <v>0</v>
      </c>
      <c r="K9" s="33">
        <v>135.61000000000001</v>
      </c>
      <c r="L9" s="33">
        <v>149</v>
      </c>
      <c r="M9" s="33">
        <v>18.010000000000002</v>
      </c>
      <c r="N9" s="33">
        <v>0.39</v>
      </c>
    </row>
    <row r="10" spans="1:15" ht="18" customHeight="1" x14ac:dyDescent="0.25">
      <c r="A10" s="42"/>
      <c r="B10" s="41" t="s">
        <v>132</v>
      </c>
      <c r="C10" s="32">
        <v>10</v>
      </c>
      <c r="D10" s="32">
        <v>0.13</v>
      </c>
      <c r="E10" s="32">
        <v>5.25</v>
      </c>
      <c r="F10" s="32">
        <v>0.09</v>
      </c>
      <c r="G10" s="32">
        <v>66.099999999999994</v>
      </c>
      <c r="H10" s="77">
        <v>0.1</v>
      </c>
      <c r="I10" s="77">
        <v>0</v>
      </c>
      <c r="J10" s="77">
        <v>0</v>
      </c>
      <c r="K10" s="77">
        <v>7</v>
      </c>
      <c r="L10" s="77">
        <v>14</v>
      </c>
      <c r="M10" s="77">
        <v>5</v>
      </c>
      <c r="N10" s="77">
        <v>0</v>
      </c>
    </row>
    <row r="11" spans="1:15" ht="18.75" x14ac:dyDescent="0.25">
      <c r="A11" s="49"/>
      <c r="B11" s="41" t="s">
        <v>14</v>
      </c>
      <c r="C11" s="77">
        <v>90</v>
      </c>
      <c r="D11" s="77">
        <v>6.3</v>
      </c>
      <c r="E11" s="77">
        <v>1.26</v>
      </c>
      <c r="F11" s="77">
        <v>21.06</v>
      </c>
      <c r="G11" s="77">
        <v>120.96</v>
      </c>
      <c r="H11" s="77">
        <v>0.1</v>
      </c>
      <c r="I11" s="77">
        <v>0</v>
      </c>
      <c r="J11" s="77">
        <v>0</v>
      </c>
      <c r="K11" s="77">
        <v>7</v>
      </c>
      <c r="L11" s="77">
        <v>14</v>
      </c>
      <c r="M11" s="77">
        <v>5</v>
      </c>
      <c r="N11" s="77">
        <v>0</v>
      </c>
    </row>
    <row r="12" spans="1:15" ht="18.75" x14ac:dyDescent="0.25">
      <c r="A12" s="49"/>
      <c r="B12" s="41" t="s">
        <v>37</v>
      </c>
      <c r="C12" s="77">
        <v>60</v>
      </c>
      <c r="D12" s="77">
        <v>2.9</v>
      </c>
      <c r="E12" s="77">
        <v>0.56999999999999995</v>
      </c>
      <c r="F12" s="77">
        <v>22.35</v>
      </c>
      <c r="G12" s="77">
        <v>107.82</v>
      </c>
      <c r="H12" s="77">
        <v>0.04</v>
      </c>
      <c r="I12" s="77">
        <v>0</v>
      </c>
      <c r="J12" s="77">
        <v>0</v>
      </c>
      <c r="K12" s="77">
        <v>3.5</v>
      </c>
      <c r="L12" s="77">
        <v>28.06</v>
      </c>
      <c r="M12" s="77">
        <v>8.8000000000000007</v>
      </c>
      <c r="N12" s="77">
        <v>0.75</v>
      </c>
      <c r="O12" s="30">
        <v>0.25</v>
      </c>
    </row>
    <row r="13" spans="1:15" ht="18.75" x14ac:dyDescent="0.25">
      <c r="A13" s="49"/>
      <c r="B13" s="41" t="s">
        <v>61</v>
      </c>
      <c r="C13" s="77">
        <v>50</v>
      </c>
      <c r="D13" s="77">
        <v>4.8</v>
      </c>
      <c r="E13" s="77">
        <v>4.8</v>
      </c>
      <c r="F13" s="77">
        <v>16.5</v>
      </c>
      <c r="G13" s="77">
        <v>117</v>
      </c>
      <c r="H13" s="77">
        <v>1.9E-2</v>
      </c>
      <c r="I13" s="77">
        <v>0.8</v>
      </c>
      <c r="J13" s="77">
        <v>0.04</v>
      </c>
      <c r="K13" s="77">
        <v>12</v>
      </c>
      <c r="L13" s="77">
        <v>36</v>
      </c>
      <c r="M13" s="77">
        <v>8</v>
      </c>
      <c r="N13" s="77">
        <v>0.8</v>
      </c>
      <c r="O13" s="30"/>
    </row>
    <row r="14" spans="1:15" x14ac:dyDescent="0.25">
      <c r="A14" s="32">
        <v>284</v>
      </c>
      <c r="B14" s="31" t="s">
        <v>72</v>
      </c>
      <c r="C14" s="32">
        <v>200</v>
      </c>
      <c r="D14" s="77">
        <v>0.1</v>
      </c>
      <c r="E14" s="77">
        <v>0</v>
      </c>
      <c r="F14" s="77">
        <v>9.3000000000000007</v>
      </c>
      <c r="G14" s="77">
        <v>37</v>
      </c>
      <c r="H14" s="77">
        <v>0</v>
      </c>
      <c r="I14" s="77">
        <v>1.1200000000000001</v>
      </c>
      <c r="J14" s="77">
        <v>0</v>
      </c>
      <c r="K14" s="77">
        <v>2.73</v>
      </c>
      <c r="L14" s="77">
        <v>12</v>
      </c>
      <c r="M14" s="77">
        <v>0.73</v>
      </c>
      <c r="N14" s="77">
        <v>0.06</v>
      </c>
    </row>
    <row r="15" spans="1:15" ht="18.75" x14ac:dyDescent="0.3">
      <c r="A15" s="5"/>
      <c r="B15" s="45" t="s">
        <v>11</v>
      </c>
      <c r="C15" s="5"/>
      <c r="D15" s="96">
        <v>19.25</v>
      </c>
      <c r="E15" s="96">
        <v>19.75</v>
      </c>
      <c r="F15" s="96">
        <v>83.75</v>
      </c>
      <c r="G15" s="96">
        <v>587.5</v>
      </c>
      <c r="H15" s="96">
        <f t="shared" ref="H15:N15" si="0">SUM(H8:H14)</f>
        <v>0.35900000000000004</v>
      </c>
      <c r="I15" s="96">
        <f t="shared" si="0"/>
        <v>2.7300000000000004</v>
      </c>
      <c r="J15" s="96">
        <f t="shared" si="0"/>
        <v>0.06</v>
      </c>
      <c r="K15" s="96">
        <f t="shared" si="0"/>
        <v>180.44</v>
      </c>
      <c r="L15" s="96">
        <f t="shared" si="0"/>
        <v>307.06</v>
      </c>
      <c r="M15" s="96">
        <f t="shared" si="0"/>
        <v>50.54</v>
      </c>
      <c r="N15" s="96">
        <f t="shared" si="0"/>
        <v>13.000000000000002</v>
      </c>
    </row>
    <row r="16" spans="1:15" ht="18.75" x14ac:dyDescent="0.3">
      <c r="A16" s="5"/>
      <c r="B16" s="54" t="s">
        <v>12</v>
      </c>
      <c r="C16" s="5"/>
      <c r="D16" s="5"/>
      <c r="E16" s="5"/>
      <c r="F16" s="5"/>
      <c r="G16" s="5"/>
      <c r="H16" s="8"/>
      <c r="I16" s="8"/>
      <c r="J16" s="8"/>
      <c r="K16" s="8"/>
      <c r="L16" s="8"/>
      <c r="M16" s="8"/>
      <c r="N16" s="8"/>
    </row>
    <row r="17" spans="1:15" x14ac:dyDescent="0.25">
      <c r="A17" s="77"/>
      <c r="B17" s="41" t="s">
        <v>39</v>
      </c>
      <c r="C17" s="77">
        <v>80</v>
      </c>
      <c r="D17" s="77">
        <v>3.06</v>
      </c>
      <c r="E17" s="77">
        <v>0.12</v>
      </c>
      <c r="F17" s="77">
        <v>7.86</v>
      </c>
      <c r="G17" s="77">
        <v>45</v>
      </c>
      <c r="H17" s="77">
        <v>7.0000000000000007E-2</v>
      </c>
      <c r="I17" s="77">
        <v>8.7200000000000006</v>
      </c>
      <c r="J17" s="77">
        <v>0</v>
      </c>
      <c r="K17" s="77">
        <v>14.29</v>
      </c>
      <c r="L17" s="77">
        <v>44</v>
      </c>
      <c r="M17" s="77">
        <v>20.48</v>
      </c>
      <c r="N17" s="77">
        <v>0.5</v>
      </c>
    </row>
    <row r="18" spans="1:15" x14ac:dyDescent="0.25">
      <c r="A18" s="32">
        <v>54</v>
      </c>
      <c r="B18" s="47" t="s">
        <v>107</v>
      </c>
      <c r="C18" s="42" t="s">
        <v>124</v>
      </c>
      <c r="D18" s="42">
        <v>2.1</v>
      </c>
      <c r="E18" s="42">
        <v>5.2</v>
      </c>
      <c r="F18" s="42">
        <v>15.4</v>
      </c>
      <c r="G18" s="42">
        <v>119</v>
      </c>
      <c r="H18" s="33">
        <v>0.08</v>
      </c>
      <c r="I18" s="33">
        <v>6.7</v>
      </c>
      <c r="J18" s="33">
        <v>0.02</v>
      </c>
      <c r="K18" s="33">
        <v>15.05</v>
      </c>
      <c r="L18" s="33">
        <v>12.6</v>
      </c>
      <c r="M18" s="48">
        <v>22.5</v>
      </c>
      <c r="N18" s="33">
        <v>0.84</v>
      </c>
    </row>
    <row r="19" spans="1:15" x14ac:dyDescent="0.25">
      <c r="A19" s="32">
        <v>98</v>
      </c>
      <c r="B19" s="31" t="s">
        <v>108</v>
      </c>
      <c r="C19" s="32" t="s">
        <v>125</v>
      </c>
      <c r="D19" s="32">
        <v>16.2</v>
      </c>
      <c r="E19" s="32">
        <v>14.5</v>
      </c>
      <c r="F19" s="32">
        <v>13.9</v>
      </c>
      <c r="G19" s="32">
        <v>252</v>
      </c>
      <c r="H19" s="77">
        <v>7.0000000000000007E-2</v>
      </c>
      <c r="I19" s="77">
        <v>0.28999999999999998</v>
      </c>
      <c r="J19" s="77">
        <v>0.06</v>
      </c>
      <c r="K19" s="77">
        <v>34.65</v>
      </c>
      <c r="L19" s="77">
        <v>33</v>
      </c>
      <c r="M19" s="77">
        <v>28.56</v>
      </c>
      <c r="N19" s="77">
        <v>1.48</v>
      </c>
    </row>
    <row r="20" spans="1:15" x14ac:dyDescent="0.25">
      <c r="A20" s="32">
        <v>176</v>
      </c>
      <c r="B20" s="31" t="s">
        <v>133</v>
      </c>
      <c r="C20" s="32" t="s">
        <v>51</v>
      </c>
      <c r="D20" s="32">
        <v>4.3</v>
      </c>
      <c r="E20" s="32">
        <v>4.7</v>
      </c>
      <c r="F20" s="32">
        <v>44.1</v>
      </c>
      <c r="G20" s="32">
        <v>240</v>
      </c>
      <c r="H20" s="77">
        <v>0.04</v>
      </c>
      <c r="I20" s="77">
        <v>0</v>
      </c>
      <c r="J20" s="77">
        <v>0</v>
      </c>
      <c r="K20" s="77">
        <v>5.48</v>
      </c>
      <c r="L20" s="77">
        <v>34.5</v>
      </c>
      <c r="M20" s="77">
        <v>29.94</v>
      </c>
      <c r="N20" s="77">
        <v>0.62</v>
      </c>
    </row>
    <row r="21" spans="1:15" ht="18.75" x14ac:dyDescent="0.25">
      <c r="A21" s="49"/>
      <c r="B21" s="41" t="s">
        <v>37</v>
      </c>
      <c r="C21" s="32">
        <v>50</v>
      </c>
      <c r="D21" s="32">
        <v>2.35</v>
      </c>
      <c r="E21" s="32">
        <v>0.35</v>
      </c>
      <c r="F21" s="32">
        <v>24.9</v>
      </c>
      <c r="G21" s="32">
        <v>107</v>
      </c>
      <c r="H21" s="77">
        <v>0.04</v>
      </c>
      <c r="I21" s="77">
        <v>0</v>
      </c>
      <c r="J21" s="77">
        <v>0</v>
      </c>
      <c r="K21" s="77">
        <v>3.5</v>
      </c>
      <c r="L21" s="77">
        <v>28.06</v>
      </c>
      <c r="M21" s="77">
        <v>8.8000000000000007</v>
      </c>
      <c r="N21" s="77">
        <v>0.75</v>
      </c>
      <c r="O21" s="30">
        <v>0.35</v>
      </c>
    </row>
    <row r="22" spans="1:15" x14ac:dyDescent="0.25">
      <c r="A22" s="77"/>
      <c r="B22" s="41" t="s">
        <v>14</v>
      </c>
      <c r="C22" s="32">
        <v>70</v>
      </c>
      <c r="D22" s="32">
        <v>5.32</v>
      </c>
      <c r="E22" s="32">
        <v>0.42</v>
      </c>
      <c r="F22" s="32">
        <v>36.6</v>
      </c>
      <c r="G22" s="32">
        <v>133.1</v>
      </c>
      <c r="H22" s="77">
        <v>0</v>
      </c>
      <c r="I22" s="77">
        <v>0</v>
      </c>
      <c r="J22" s="77">
        <v>0</v>
      </c>
      <c r="K22" s="77">
        <v>2.16</v>
      </c>
      <c r="L22" s="77">
        <v>7.33</v>
      </c>
      <c r="M22" s="77">
        <v>1.48</v>
      </c>
      <c r="N22" s="77">
        <v>0.11</v>
      </c>
    </row>
    <row r="23" spans="1:15" x14ac:dyDescent="0.25">
      <c r="A23" s="55">
        <v>295</v>
      </c>
      <c r="B23" s="43" t="s">
        <v>83</v>
      </c>
      <c r="C23" s="55">
        <v>200</v>
      </c>
      <c r="D23" s="55">
        <v>0.2</v>
      </c>
      <c r="E23" s="55">
        <v>0</v>
      </c>
      <c r="F23" s="55">
        <v>19.8</v>
      </c>
      <c r="G23" s="55">
        <v>77</v>
      </c>
      <c r="H23" s="33">
        <v>0.01</v>
      </c>
      <c r="I23" s="33">
        <v>5.28</v>
      </c>
      <c r="J23" s="33">
        <v>0</v>
      </c>
      <c r="K23" s="33">
        <v>7.11</v>
      </c>
      <c r="L23" s="33">
        <v>38.4</v>
      </c>
      <c r="M23" s="33">
        <v>2.4900000000000002</v>
      </c>
      <c r="N23" s="33">
        <v>0.11</v>
      </c>
    </row>
    <row r="24" spans="1:15" x14ac:dyDescent="0.25">
      <c r="A24" s="60"/>
      <c r="B24" s="31" t="s">
        <v>47</v>
      </c>
      <c r="C24" s="32">
        <v>100</v>
      </c>
      <c r="D24" s="32">
        <v>0.5</v>
      </c>
      <c r="E24" s="32">
        <v>0</v>
      </c>
      <c r="F24" s="32">
        <v>6.5</v>
      </c>
      <c r="G24" s="32">
        <v>31</v>
      </c>
      <c r="H24" s="77">
        <v>0.04</v>
      </c>
      <c r="I24" s="77">
        <v>0</v>
      </c>
      <c r="J24" s="77">
        <v>0</v>
      </c>
      <c r="K24" s="77">
        <v>3.5</v>
      </c>
      <c r="L24" s="77">
        <v>28.06</v>
      </c>
      <c r="M24" s="77">
        <v>8.8000000000000007</v>
      </c>
      <c r="N24" s="77">
        <v>0.75</v>
      </c>
    </row>
    <row r="25" spans="1:15" ht="18.75" x14ac:dyDescent="0.3">
      <c r="A25" s="26"/>
      <c r="B25" s="53" t="s">
        <v>11</v>
      </c>
      <c r="C25" s="26"/>
      <c r="D25" s="27">
        <v>26.95</v>
      </c>
      <c r="E25" s="27">
        <v>27.65</v>
      </c>
      <c r="F25" s="27">
        <v>117.25</v>
      </c>
      <c r="G25" s="27">
        <v>822.5</v>
      </c>
      <c r="H25" s="27">
        <f t="shared" ref="H25:N25" si="1">SUM(H17:H23)</f>
        <v>0.31</v>
      </c>
      <c r="I25" s="27">
        <f t="shared" si="1"/>
        <v>20.990000000000002</v>
      </c>
      <c r="J25" s="27">
        <f t="shared" si="1"/>
        <v>0.08</v>
      </c>
      <c r="K25" s="27">
        <f t="shared" si="1"/>
        <v>82.24</v>
      </c>
      <c r="L25" s="27">
        <v>194.23</v>
      </c>
      <c r="M25" s="27">
        <f t="shared" si="1"/>
        <v>114.25</v>
      </c>
      <c r="N25" s="27">
        <f t="shared" si="1"/>
        <v>4.41</v>
      </c>
    </row>
    <row r="26" spans="1:15" ht="18.75" x14ac:dyDescent="0.3">
      <c r="A26" s="5"/>
      <c r="B26" s="61" t="s">
        <v>13</v>
      </c>
      <c r="C26" s="44"/>
      <c r="D26" s="62">
        <f t="shared" ref="D26:L26" si="2">D25+D15</f>
        <v>46.2</v>
      </c>
      <c r="E26" s="62">
        <f t="shared" si="2"/>
        <v>47.4</v>
      </c>
      <c r="F26" s="62">
        <f t="shared" si="2"/>
        <v>201</v>
      </c>
      <c r="G26" s="62">
        <f t="shared" si="2"/>
        <v>1410</v>
      </c>
      <c r="H26" s="62">
        <v>0.56899999999999995</v>
      </c>
      <c r="I26" s="62">
        <v>23.72</v>
      </c>
      <c r="J26" s="62">
        <v>0.14000000000000001</v>
      </c>
      <c r="K26" s="62">
        <f t="shared" si="2"/>
        <v>262.68</v>
      </c>
      <c r="L26" s="62">
        <f t="shared" si="2"/>
        <v>501.28999999999996</v>
      </c>
      <c r="M26" s="62">
        <v>159.79</v>
      </c>
      <c r="N26" s="62">
        <v>17.41</v>
      </c>
    </row>
    <row r="27" spans="1:15" ht="18.75" x14ac:dyDescent="0.3">
      <c r="A27" s="70"/>
      <c r="B27" s="70"/>
      <c r="C27" s="71"/>
      <c r="D27" s="84"/>
      <c r="E27" s="84"/>
      <c r="F27" s="84"/>
      <c r="G27" s="84"/>
      <c r="H27" s="85"/>
      <c r="I27" s="85"/>
      <c r="J27" s="85"/>
      <c r="K27" s="85"/>
      <c r="L27" s="85"/>
      <c r="M27" s="85"/>
      <c r="N27" s="85"/>
    </row>
    <row r="28" spans="1:15" x14ac:dyDescent="0.25">
      <c r="A28" s="128" t="s">
        <v>62</v>
      </c>
      <c r="B28" s="128"/>
      <c r="C28" s="128"/>
      <c r="D28" s="128"/>
      <c r="E28" s="128"/>
      <c r="F28" s="128"/>
      <c r="G28" s="128"/>
      <c r="H28" s="128" t="s">
        <v>62</v>
      </c>
      <c r="I28" s="128"/>
      <c r="J28" s="128"/>
      <c r="K28" s="128"/>
      <c r="L28" s="128"/>
      <c r="M28" s="128"/>
      <c r="N28" s="128"/>
    </row>
    <row r="29" spans="1:15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5" x14ac:dyDescent="0.2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</row>
    <row r="31" spans="1:15" x14ac:dyDescent="0.25">
      <c r="A31" s="90"/>
      <c r="B31" s="91"/>
      <c r="C31" s="92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</row>
    <row r="32" spans="1:15" x14ac:dyDescent="0.2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</sheetData>
  <mergeCells count="11">
    <mergeCell ref="A2:B2"/>
    <mergeCell ref="A3:B3"/>
    <mergeCell ref="A5:A6"/>
    <mergeCell ref="B5:B6"/>
    <mergeCell ref="C5:C6"/>
    <mergeCell ref="A28:G28"/>
    <mergeCell ref="H28:N28"/>
    <mergeCell ref="G5:G6"/>
    <mergeCell ref="H5:J5"/>
    <mergeCell ref="K5:N5"/>
    <mergeCell ref="D5:F5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2:O28"/>
  <sheetViews>
    <sheetView workbookViewId="0">
      <selection activeCell="B22" sqref="B22"/>
    </sheetView>
  </sheetViews>
  <sheetFormatPr defaultRowHeight="15.75" x14ac:dyDescent="0.25"/>
  <cols>
    <col min="1" max="1" width="6.625" customWidth="1"/>
    <col min="2" max="2" width="29.375" customWidth="1"/>
    <col min="3" max="3" width="8.875" customWidth="1"/>
    <col min="4" max="4" width="9.125" customWidth="1"/>
    <col min="5" max="5" width="8.875" customWidth="1"/>
    <col min="6" max="6" width="8.75" customWidth="1"/>
    <col min="7" max="7" width="9.375" customWidth="1"/>
  </cols>
  <sheetData>
    <row r="2" spans="1:15" x14ac:dyDescent="0.25">
      <c r="A2" s="104" t="s">
        <v>42</v>
      </c>
      <c r="B2" s="104"/>
    </row>
    <row r="3" spans="1:15" x14ac:dyDescent="0.25">
      <c r="A3" s="103" t="s">
        <v>7</v>
      </c>
      <c r="B3" s="103"/>
    </row>
    <row r="5" spans="1:15" x14ac:dyDescent="0.25">
      <c r="A5" s="108" t="s">
        <v>69</v>
      </c>
      <c r="B5" s="110" t="s">
        <v>0</v>
      </c>
      <c r="C5" s="112" t="s">
        <v>1</v>
      </c>
      <c r="D5" s="105" t="s">
        <v>2</v>
      </c>
      <c r="E5" s="106"/>
      <c r="F5" s="107"/>
      <c r="G5" s="112" t="s">
        <v>6</v>
      </c>
      <c r="H5" s="115" t="s">
        <v>28</v>
      </c>
      <c r="I5" s="115"/>
      <c r="J5" s="115"/>
      <c r="K5" s="115" t="s">
        <v>36</v>
      </c>
      <c r="L5" s="115"/>
      <c r="M5" s="115"/>
      <c r="N5" s="115"/>
    </row>
    <row r="6" spans="1:15" ht="54.75" customHeight="1" x14ac:dyDescent="0.25">
      <c r="A6" s="109"/>
      <c r="B6" s="111"/>
      <c r="C6" s="113"/>
      <c r="D6" s="11" t="s">
        <v>3</v>
      </c>
      <c r="E6" s="11" t="s">
        <v>4</v>
      </c>
      <c r="F6" s="11" t="s">
        <v>5</v>
      </c>
      <c r="G6" s="113"/>
      <c r="H6" s="12" t="s">
        <v>29</v>
      </c>
      <c r="I6" s="13" t="s">
        <v>30</v>
      </c>
      <c r="J6" s="13" t="s">
        <v>31</v>
      </c>
      <c r="K6" s="12" t="s">
        <v>32</v>
      </c>
      <c r="L6" s="13" t="s">
        <v>33</v>
      </c>
      <c r="M6" s="14" t="s">
        <v>34</v>
      </c>
      <c r="N6" s="13" t="s">
        <v>35</v>
      </c>
    </row>
    <row r="7" spans="1:15" x14ac:dyDescent="0.25">
      <c r="A7" s="1"/>
      <c r="B7" s="10" t="s">
        <v>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x14ac:dyDescent="0.25">
      <c r="A8" s="32">
        <v>413</v>
      </c>
      <c r="B8" s="31" t="s">
        <v>65</v>
      </c>
      <c r="C8" s="32">
        <v>50</v>
      </c>
      <c r="D8" s="32">
        <v>4.7</v>
      </c>
      <c r="E8" s="32">
        <v>9.9</v>
      </c>
      <c r="F8" s="32">
        <v>0.4</v>
      </c>
      <c r="G8" s="32">
        <v>110</v>
      </c>
      <c r="H8" s="77">
        <v>0.01</v>
      </c>
      <c r="I8" s="77">
        <v>0</v>
      </c>
      <c r="J8" s="77">
        <v>0.37</v>
      </c>
      <c r="K8" s="77">
        <v>10.76</v>
      </c>
      <c r="L8" s="77">
        <v>39.700000000000003</v>
      </c>
      <c r="M8" s="77">
        <v>6.26</v>
      </c>
      <c r="N8" s="77">
        <v>0.75</v>
      </c>
    </row>
    <row r="9" spans="1:15" ht="18" customHeight="1" x14ac:dyDescent="0.25">
      <c r="A9" s="32">
        <v>195</v>
      </c>
      <c r="B9" s="31" t="s">
        <v>109</v>
      </c>
      <c r="C9" s="32" t="s">
        <v>121</v>
      </c>
      <c r="D9" s="32">
        <v>5.6</v>
      </c>
      <c r="E9" s="32">
        <v>7.6</v>
      </c>
      <c r="F9" s="32">
        <v>29.5</v>
      </c>
      <c r="G9" s="32">
        <v>209</v>
      </c>
      <c r="H9" s="97">
        <v>0.1</v>
      </c>
      <c r="I9" s="97">
        <v>0.47</v>
      </c>
      <c r="J9" s="97">
        <v>0.04</v>
      </c>
      <c r="K9" s="97">
        <v>112.38</v>
      </c>
      <c r="L9" s="97">
        <v>301</v>
      </c>
      <c r="M9" s="97">
        <v>32.72</v>
      </c>
      <c r="N9" s="97">
        <v>0.71</v>
      </c>
    </row>
    <row r="10" spans="1:15" x14ac:dyDescent="0.25">
      <c r="A10" s="32"/>
      <c r="B10" s="31" t="s">
        <v>66</v>
      </c>
      <c r="C10" s="32">
        <v>10</v>
      </c>
      <c r="D10" s="32">
        <v>0.13</v>
      </c>
      <c r="E10" s="32">
        <v>5.25</v>
      </c>
      <c r="F10" s="32">
        <v>0.09</v>
      </c>
      <c r="G10" s="32">
        <v>66.099999999999994</v>
      </c>
      <c r="H10" s="77">
        <v>0.1</v>
      </c>
      <c r="I10" s="77">
        <v>0</v>
      </c>
      <c r="J10" s="77">
        <v>0</v>
      </c>
      <c r="K10" s="77">
        <v>7</v>
      </c>
      <c r="L10" s="77">
        <v>14</v>
      </c>
      <c r="M10" s="77">
        <v>5</v>
      </c>
      <c r="N10" s="77">
        <v>0</v>
      </c>
    </row>
    <row r="11" spans="1:15" x14ac:dyDescent="0.25">
      <c r="A11" s="77"/>
      <c r="B11" s="31" t="s">
        <v>67</v>
      </c>
      <c r="C11" s="34" t="s">
        <v>52</v>
      </c>
      <c r="D11" s="32">
        <v>1.4</v>
      </c>
      <c r="E11" s="32">
        <v>0.21</v>
      </c>
      <c r="F11" s="32">
        <v>14.94</v>
      </c>
      <c r="G11" s="32">
        <v>64.2</v>
      </c>
      <c r="H11" s="77">
        <v>0.1</v>
      </c>
      <c r="I11" s="77">
        <v>0</v>
      </c>
      <c r="J11" s="77">
        <v>0</v>
      </c>
      <c r="K11" s="77">
        <v>7</v>
      </c>
      <c r="L11" s="77">
        <v>14</v>
      </c>
      <c r="M11" s="77">
        <v>5</v>
      </c>
      <c r="N11" s="77">
        <v>0</v>
      </c>
      <c r="O11" s="30">
        <v>0.25</v>
      </c>
    </row>
    <row r="12" spans="1:15" x14ac:dyDescent="0.25">
      <c r="A12" s="77"/>
      <c r="B12" s="31" t="s">
        <v>59</v>
      </c>
      <c r="C12" s="34" t="s">
        <v>53</v>
      </c>
      <c r="D12" s="32">
        <v>3.8</v>
      </c>
      <c r="E12" s="32">
        <v>0.3</v>
      </c>
      <c r="F12" s="32">
        <v>26.15</v>
      </c>
      <c r="G12" s="32">
        <v>116.5</v>
      </c>
      <c r="H12" s="77">
        <v>0.04</v>
      </c>
      <c r="I12" s="77">
        <v>0</v>
      </c>
      <c r="J12" s="77">
        <v>0</v>
      </c>
      <c r="K12" s="77">
        <v>3.5</v>
      </c>
      <c r="L12" s="77">
        <v>28.06</v>
      </c>
      <c r="M12" s="77">
        <v>8.8000000000000007</v>
      </c>
      <c r="N12" s="77">
        <v>0.75</v>
      </c>
    </row>
    <row r="13" spans="1:15" x14ac:dyDescent="0.25">
      <c r="A13" s="77">
        <v>283</v>
      </c>
      <c r="B13" s="43" t="s">
        <v>110</v>
      </c>
      <c r="C13" s="34" t="s">
        <v>54</v>
      </c>
      <c r="D13" s="32">
        <v>1.4</v>
      </c>
      <c r="E13" s="32">
        <v>1.4</v>
      </c>
      <c r="F13" s="32">
        <v>11.2</v>
      </c>
      <c r="G13" s="32">
        <v>61</v>
      </c>
      <c r="H13" s="77">
        <v>0.01</v>
      </c>
      <c r="I13" s="77">
        <v>0.26</v>
      </c>
      <c r="J13" s="77">
        <v>0</v>
      </c>
      <c r="K13" s="77">
        <v>53.06</v>
      </c>
      <c r="L13" s="77">
        <v>0</v>
      </c>
      <c r="M13" s="77">
        <v>6.09</v>
      </c>
      <c r="N13" s="77">
        <v>7.0000000000000007E-2</v>
      </c>
    </row>
    <row r="14" spans="1:15" x14ac:dyDescent="0.25">
      <c r="A14" s="42">
        <v>273</v>
      </c>
      <c r="B14" s="43" t="s">
        <v>111</v>
      </c>
      <c r="C14" s="32">
        <v>50</v>
      </c>
      <c r="D14" s="32">
        <v>4.7</v>
      </c>
      <c r="E14" s="32">
        <v>1</v>
      </c>
      <c r="F14" s="32">
        <v>25.9</v>
      </c>
      <c r="G14" s="32">
        <v>134</v>
      </c>
      <c r="H14" s="77">
        <v>0.05</v>
      </c>
      <c r="I14" s="77">
        <v>0.1</v>
      </c>
      <c r="J14" s="77">
        <v>0</v>
      </c>
      <c r="K14" s="77">
        <v>29.07</v>
      </c>
      <c r="L14" s="77">
        <v>28.06</v>
      </c>
      <c r="M14" s="77">
        <v>8.1</v>
      </c>
      <c r="N14" s="77">
        <v>0.45</v>
      </c>
    </row>
    <row r="15" spans="1:15" ht="18.75" x14ac:dyDescent="0.3">
      <c r="A15" s="5"/>
      <c r="B15" s="45" t="s">
        <v>11</v>
      </c>
      <c r="C15" s="5"/>
      <c r="D15" s="96">
        <v>19.25</v>
      </c>
      <c r="E15" s="96">
        <v>19.75</v>
      </c>
      <c r="F15" s="96">
        <v>83.75</v>
      </c>
      <c r="G15" s="25">
        <v>587.5</v>
      </c>
      <c r="H15" s="96">
        <f t="shared" ref="H15:N15" si="0">SUM(H8:H14)</f>
        <v>0.41000000000000003</v>
      </c>
      <c r="I15" s="96">
        <f t="shared" si="0"/>
        <v>0.83</v>
      </c>
      <c r="J15" s="96">
        <f t="shared" si="0"/>
        <v>0.41</v>
      </c>
      <c r="K15" s="96">
        <f t="shared" si="0"/>
        <v>222.76999999999998</v>
      </c>
      <c r="L15" s="96">
        <v>435.46</v>
      </c>
      <c r="M15" s="96">
        <f t="shared" si="0"/>
        <v>71.97</v>
      </c>
      <c r="N15" s="23">
        <f t="shared" si="0"/>
        <v>2.73</v>
      </c>
    </row>
    <row r="16" spans="1:15" ht="18.75" x14ac:dyDescent="0.3">
      <c r="A16" s="5"/>
      <c r="B16" s="54" t="s">
        <v>12</v>
      </c>
      <c r="C16" s="5"/>
      <c r="D16" s="5"/>
      <c r="E16" s="5"/>
      <c r="F16" s="5"/>
      <c r="G16" s="5"/>
      <c r="H16" s="8"/>
      <c r="I16" s="8"/>
      <c r="J16" s="8"/>
      <c r="K16" s="8"/>
      <c r="L16" s="8"/>
      <c r="M16" s="8"/>
      <c r="N16" s="8"/>
    </row>
    <row r="17" spans="1:15" x14ac:dyDescent="0.25">
      <c r="A17" s="77"/>
      <c r="B17" s="41" t="s">
        <v>80</v>
      </c>
      <c r="C17" s="77">
        <v>80</v>
      </c>
      <c r="D17" s="77">
        <v>0.6</v>
      </c>
      <c r="E17" s="77">
        <v>3</v>
      </c>
      <c r="F17" s="77">
        <v>1.8</v>
      </c>
      <c r="G17" s="77">
        <v>36.6</v>
      </c>
      <c r="H17" s="77">
        <v>0.03</v>
      </c>
      <c r="I17" s="77">
        <v>13.08</v>
      </c>
      <c r="J17" s="77">
        <v>0</v>
      </c>
      <c r="K17" s="77">
        <v>34.299999999999997</v>
      </c>
      <c r="L17" s="77">
        <v>56.8</v>
      </c>
      <c r="M17" s="77">
        <v>25.83</v>
      </c>
      <c r="N17" s="77">
        <v>1.07</v>
      </c>
    </row>
    <row r="18" spans="1:15" x14ac:dyDescent="0.25">
      <c r="A18" s="32">
        <v>110</v>
      </c>
      <c r="B18" s="31" t="s">
        <v>70</v>
      </c>
      <c r="C18" s="32" t="s">
        <v>124</v>
      </c>
      <c r="D18" s="32">
        <v>1.7</v>
      </c>
      <c r="E18" s="32">
        <v>8</v>
      </c>
      <c r="F18" s="32">
        <v>11.6</v>
      </c>
      <c r="G18" s="32">
        <v>147</v>
      </c>
      <c r="H18" s="77">
        <v>7.0000000000000007E-2</v>
      </c>
      <c r="I18" s="77">
        <v>4.49</v>
      </c>
      <c r="J18" s="77">
        <v>0.03</v>
      </c>
      <c r="K18" s="77">
        <v>49.24</v>
      </c>
      <c r="L18" s="77">
        <v>91.9</v>
      </c>
      <c r="M18" s="77">
        <v>31.63</v>
      </c>
      <c r="N18" s="77">
        <v>1.64</v>
      </c>
    </row>
    <row r="19" spans="1:15" x14ac:dyDescent="0.25">
      <c r="A19" s="32">
        <v>87</v>
      </c>
      <c r="B19" s="31" t="s">
        <v>112</v>
      </c>
      <c r="C19" s="32" t="s">
        <v>126</v>
      </c>
      <c r="D19" s="77">
        <v>12.1</v>
      </c>
      <c r="E19" s="77">
        <v>10.9</v>
      </c>
      <c r="F19" s="77">
        <v>13.9</v>
      </c>
      <c r="G19" s="77">
        <v>203</v>
      </c>
      <c r="H19" s="77">
        <v>0.1</v>
      </c>
      <c r="I19" s="77">
        <v>2.83</v>
      </c>
      <c r="J19" s="77">
        <v>7.0000000000000007E-2</v>
      </c>
      <c r="K19" s="77">
        <v>28.35</v>
      </c>
      <c r="L19" s="77">
        <v>78.3</v>
      </c>
      <c r="M19" s="77">
        <v>19.739999999999998</v>
      </c>
      <c r="N19" s="77">
        <v>0.69</v>
      </c>
    </row>
    <row r="20" spans="1:15" x14ac:dyDescent="0.25">
      <c r="A20" s="32">
        <v>136</v>
      </c>
      <c r="B20" s="31" t="s">
        <v>113</v>
      </c>
      <c r="C20" s="32" t="s">
        <v>127</v>
      </c>
      <c r="D20" s="32">
        <v>3.5</v>
      </c>
      <c r="E20" s="32">
        <v>3.9</v>
      </c>
      <c r="F20" s="32">
        <v>26.5</v>
      </c>
      <c r="G20" s="32">
        <v>159</v>
      </c>
      <c r="H20" s="77">
        <v>0.15</v>
      </c>
      <c r="I20" s="77">
        <v>7.29</v>
      </c>
      <c r="J20" s="77">
        <v>0.04</v>
      </c>
      <c r="K20" s="77">
        <v>16.88</v>
      </c>
      <c r="L20" s="77">
        <v>14.8</v>
      </c>
      <c r="M20" s="77">
        <v>37.729999999999997</v>
      </c>
      <c r="N20" s="77">
        <v>1.48</v>
      </c>
    </row>
    <row r="21" spans="1:15" ht="18.75" x14ac:dyDescent="0.25">
      <c r="A21" s="49"/>
      <c r="B21" s="41" t="s">
        <v>37</v>
      </c>
      <c r="C21" s="32">
        <v>50</v>
      </c>
      <c r="D21" s="32">
        <v>2.35</v>
      </c>
      <c r="E21" s="32">
        <v>0.35</v>
      </c>
      <c r="F21" s="32">
        <v>24.9</v>
      </c>
      <c r="G21" s="32">
        <v>107</v>
      </c>
      <c r="H21" s="77">
        <v>0.04</v>
      </c>
      <c r="I21" s="77">
        <v>0</v>
      </c>
      <c r="J21" s="77">
        <v>0</v>
      </c>
      <c r="K21" s="77">
        <v>3.5</v>
      </c>
      <c r="L21" s="77">
        <v>28.06</v>
      </c>
      <c r="M21" s="77">
        <v>8.8000000000000007</v>
      </c>
      <c r="N21" s="77">
        <v>0.75</v>
      </c>
    </row>
    <row r="22" spans="1:15" ht="18.75" x14ac:dyDescent="0.25">
      <c r="A22" s="49"/>
      <c r="B22" s="41" t="s">
        <v>14</v>
      </c>
      <c r="C22" s="32">
        <v>70</v>
      </c>
      <c r="D22" s="32">
        <v>5.32</v>
      </c>
      <c r="E22" s="32">
        <v>0.42</v>
      </c>
      <c r="F22" s="32">
        <v>36.6</v>
      </c>
      <c r="G22" s="32">
        <v>133.1</v>
      </c>
      <c r="H22" s="77">
        <v>0</v>
      </c>
      <c r="I22" s="77">
        <v>0</v>
      </c>
      <c r="J22" s="77">
        <v>0</v>
      </c>
      <c r="K22" s="77">
        <v>2.16</v>
      </c>
      <c r="L22" s="77">
        <v>7.33</v>
      </c>
      <c r="M22" s="77">
        <v>1.48</v>
      </c>
      <c r="N22" s="77">
        <v>0.11</v>
      </c>
      <c r="O22" s="30">
        <v>0.35</v>
      </c>
    </row>
    <row r="23" spans="1:15" x14ac:dyDescent="0.25">
      <c r="A23" s="32" t="s">
        <v>76</v>
      </c>
      <c r="B23" s="31" t="s">
        <v>38</v>
      </c>
      <c r="C23" s="32">
        <v>200</v>
      </c>
      <c r="D23" s="77">
        <v>1</v>
      </c>
      <c r="E23" s="77">
        <v>0</v>
      </c>
      <c r="F23" s="77">
        <v>20.2</v>
      </c>
      <c r="G23" s="77">
        <v>100</v>
      </c>
      <c r="H23" s="77">
        <v>0.04</v>
      </c>
      <c r="I23" s="77">
        <v>2.4</v>
      </c>
      <c r="J23" s="77">
        <v>0</v>
      </c>
      <c r="K23" s="77">
        <v>22</v>
      </c>
      <c r="L23" s="77">
        <v>12</v>
      </c>
      <c r="M23" s="77">
        <v>22</v>
      </c>
      <c r="N23" s="77">
        <v>0.2</v>
      </c>
    </row>
    <row r="24" spans="1:15" ht="18.75" x14ac:dyDescent="0.25">
      <c r="A24" s="49"/>
      <c r="B24" s="31" t="s">
        <v>48</v>
      </c>
      <c r="C24" s="32">
        <v>100</v>
      </c>
      <c r="D24" s="32">
        <v>0.4</v>
      </c>
      <c r="E24" s="32">
        <v>0</v>
      </c>
      <c r="F24" s="32">
        <v>4.7</v>
      </c>
      <c r="G24" s="32">
        <v>42</v>
      </c>
      <c r="H24" s="77">
        <v>0.04</v>
      </c>
      <c r="I24" s="77">
        <v>0</v>
      </c>
      <c r="J24" s="77">
        <v>0</v>
      </c>
      <c r="K24" s="77">
        <v>3.5</v>
      </c>
      <c r="L24" s="77">
        <v>28.06</v>
      </c>
      <c r="M24" s="77">
        <v>8.8000000000000007</v>
      </c>
      <c r="N24" s="77">
        <v>0.75</v>
      </c>
    </row>
    <row r="25" spans="1:15" ht="18.75" x14ac:dyDescent="0.3">
      <c r="A25" s="63"/>
      <c r="B25" s="45" t="s">
        <v>11</v>
      </c>
      <c r="C25" s="50"/>
      <c r="D25" s="64">
        <v>26.95</v>
      </c>
      <c r="E25" s="64">
        <v>27.65</v>
      </c>
      <c r="F25" s="64">
        <v>117.25</v>
      </c>
      <c r="G25" s="64">
        <v>822.5</v>
      </c>
      <c r="H25" s="64">
        <f t="shared" ref="H25:N25" si="1">SUM(H17:H24)</f>
        <v>0.46999999999999992</v>
      </c>
      <c r="I25" s="64">
        <f t="shared" si="1"/>
        <v>30.089999999999996</v>
      </c>
      <c r="J25" s="64">
        <f t="shared" si="1"/>
        <v>0.14000000000000001</v>
      </c>
      <c r="K25" s="64">
        <f t="shared" si="1"/>
        <v>159.92999999999998</v>
      </c>
      <c r="L25" s="64">
        <f t="shared" si="1"/>
        <v>317.25</v>
      </c>
      <c r="M25" s="64">
        <f t="shared" si="1"/>
        <v>156.01</v>
      </c>
      <c r="N25" s="64">
        <f t="shared" si="1"/>
        <v>6.69</v>
      </c>
    </row>
    <row r="26" spans="1:15" ht="18.75" x14ac:dyDescent="0.3">
      <c r="A26" s="26"/>
      <c r="B26" s="68" t="s">
        <v>13</v>
      </c>
      <c r="C26" s="28"/>
      <c r="D26" s="69">
        <f>D25+D15</f>
        <v>46.2</v>
      </c>
      <c r="E26" s="69">
        <f t="shared" ref="E26:K26" si="2">E25+E15</f>
        <v>47.4</v>
      </c>
      <c r="F26" s="69">
        <f t="shared" si="2"/>
        <v>201</v>
      </c>
      <c r="G26" s="69">
        <f t="shared" si="2"/>
        <v>1410</v>
      </c>
      <c r="H26" s="69">
        <v>0.88</v>
      </c>
      <c r="I26" s="69">
        <v>30.92</v>
      </c>
      <c r="J26" s="69">
        <v>0.55000000000000004</v>
      </c>
      <c r="K26" s="69">
        <f t="shared" si="2"/>
        <v>382.69999999999993</v>
      </c>
      <c r="L26" s="69">
        <v>713.78</v>
      </c>
      <c r="M26" s="69">
        <v>227.98</v>
      </c>
      <c r="N26" s="69">
        <v>9.42</v>
      </c>
    </row>
    <row r="27" spans="1:15" ht="18.75" x14ac:dyDescent="0.3">
      <c r="A27" s="70"/>
      <c r="B27" s="70"/>
      <c r="C27" s="71"/>
      <c r="D27" s="71"/>
      <c r="E27" s="71"/>
      <c r="F27" s="71"/>
      <c r="G27" s="71"/>
      <c r="H27" s="65"/>
      <c r="I27" s="65"/>
      <c r="J27" s="65"/>
      <c r="K27" s="65"/>
      <c r="L27" s="65"/>
      <c r="M27" s="65"/>
      <c r="N27" s="65"/>
    </row>
    <row r="28" spans="1:15" x14ac:dyDescent="0.25">
      <c r="A28" s="128" t="s">
        <v>62</v>
      </c>
      <c r="B28" s="128"/>
      <c r="C28" s="128"/>
      <c r="D28" s="128"/>
      <c r="E28" s="128"/>
      <c r="F28" s="128"/>
      <c r="G28" s="128"/>
      <c r="H28" s="128" t="s">
        <v>62</v>
      </c>
      <c r="I28" s="128"/>
      <c r="J28" s="128"/>
      <c r="K28" s="128"/>
      <c r="L28" s="128"/>
      <c r="M28" s="128"/>
      <c r="N28" s="128"/>
    </row>
  </sheetData>
  <mergeCells count="11">
    <mergeCell ref="A2:B2"/>
    <mergeCell ref="A3:B3"/>
    <mergeCell ref="A5:A6"/>
    <mergeCell ref="B5:B6"/>
    <mergeCell ref="C5:C6"/>
    <mergeCell ref="A28:G28"/>
    <mergeCell ref="H28:N28"/>
    <mergeCell ref="G5:G6"/>
    <mergeCell ref="H5:J5"/>
    <mergeCell ref="K5:N5"/>
    <mergeCell ref="D5:F5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2:P28"/>
  <sheetViews>
    <sheetView workbookViewId="0">
      <selection activeCell="B26" sqref="B26"/>
    </sheetView>
  </sheetViews>
  <sheetFormatPr defaultRowHeight="15.75" x14ac:dyDescent="0.25"/>
  <cols>
    <col min="1" max="1" width="4.625" customWidth="1"/>
    <col min="2" max="2" width="29.5" customWidth="1"/>
    <col min="3" max="3" width="9" customWidth="1"/>
    <col min="4" max="4" width="10.25" customWidth="1"/>
    <col min="5" max="5" width="10.5" customWidth="1"/>
    <col min="6" max="6" width="9.875" customWidth="1"/>
    <col min="7" max="7" width="10.125" customWidth="1"/>
  </cols>
  <sheetData>
    <row r="2" spans="1:15" x14ac:dyDescent="0.25">
      <c r="A2" s="104" t="s">
        <v>43</v>
      </c>
      <c r="B2" s="104"/>
    </row>
    <row r="3" spans="1:15" x14ac:dyDescent="0.25">
      <c r="A3" s="103" t="s">
        <v>7</v>
      </c>
      <c r="B3" s="103"/>
    </row>
    <row r="5" spans="1:15" x14ac:dyDescent="0.25">
      <c r="A5" s="108" t="s">
        <v>69</v>
      </c>
      <c r="B5" s="110" t="s">
        <v>0</v>
      </c>
      <c r="C5" s="112" t="s">
        <v>1</v>
      </c>
      <c r="D5" s="105" t="s">
        <v>2</v>
      </c>
      <c r="E5" s="106"/>
      <c r="F5" s="107"/>
      <c r="G5" s="112" t="s">
        <v>6</v>
      </c>
      <c r="H5" s="115" t="s">
        <v>28</v>
      </c>
      <c r="I5" s="115"/>
      <c r="J5" s="115"/>
      <c r="K5" s="115" t="s">
        <v>36</v>
      </c>
      <c r="L5" s="115"/>
      <c r="M5" s="115"/>
      <c r="N5" s="115"/>
    </row>
    <row r="6" spans="1:15" ht="54.75" customHeight="1" x14ac:dyDescent="0.25">
      <c r="A6" s="109"/>
      <c r="B6" s="111"/>
      <c r="C6" s="113"/>
      <c r="D6" s="11" t="s">
        <v>3</v>
      </c>
      <c r="E6" s="11" t="s">
        <v>4</v>
      </c>
      <c r="F6" s="11" t="s">
        <v>5</v>
      </c>
      <c r="G6" s="113"/>
      <c r="H6" s="12" t="s">
        <v>29</v>
      </c>
      <c r="I6" s="13" t="s">
        <v>30</v>
      </c>
      <c r="J6" s="13" t="s">
        <v>31</v>
      </c>
      <c r="K6" s="12" t="s">
        <v>32</v>
      </c>
      <c r="L6" s="13" t="s">
        <v>33</v>
      </c>
      <c r="M6" s="14" t="s">
        <v>34</v>
      </c>
      <c r="N6" s="13" t="s">
        <v>35</v>
      </c>
    </row>
    <row r="7" spans="1:15" x14ac:dyDescent="0.25">
      <c r="A7" s="32" t="s">
        <v>76</v>
      </c>
      <c r="B7" s="31" t="s">
        <v>76</v>
      </c>
      <c r="C7" s="32" t="s">
        <v>76</v>
      </c>
      <c r="D7" s="32" t="s">
        <v>76</v>
      </c>
      <c r="E7" s="32" t="s">
        <v>76</v>
      </c>
      <c r="F7" s="32" t="s">
        <v>76</v>
      </c>
      <c r="G7" s="32" t="s">
        <v>76</v>
      </c>
      <c r="H7" s="77" t="s">
        <v>76</v>
      </c>
      <c r="I7" s="77" t="s">
        <v>76</v>
      </c>
      <c r="J7" s="77" t="s">
        <v>76</v>
      </c>
      <c r="K7" s="77" t="s">
        <v>76</v>
      </c>
      <c r="L7" s="77" t="s">
        <v>76</v>
      </c>
      <c r="M7" s="77" t="s">
        <v>76</v>
      </c>
      <c r="N7" s="77" t="s">
        <v>76</v>
      </c>
    </row>
    <row r="8" spans="1:15" ht="15.75" customHeight="1" x14ac:dyDescent="0.25">
      <c r="A8" s="39">
        <v>218</v>
      </c>
      <c r="B8" s="41" t="s">
        <v>114</v>
      </c>
      <c r="C8" s="32">
        <v>40</v>
      </c>
      <c r="D8" s="32">
        <v>3.08</v>
      </c>
      <c r="E8" s="32">
        <v>2.6</v>
      </c>
      <c r="F8" s="32">
        <v>0.28000000000000003</v>
      </c>
      <c r="G8" s="32">
        <v>157</v>
      </c>
      <c r="H8" s="77">
        <v>0.03</v>
      </c>
      <c r="I8" s="77">
        <v>0</v>
      </c>
      <c r="J8" s="77">
        <v>0.1</v>
      </c>
      <c r="K8" s="77">
        <v>22</v>
      </c>
      <c r="L8" s="77">
        <v>77</v>
      </c>
      <c r="M8" s="77">
        <v>5</v>
      </c>
      <c r="N8" s="77">
        <v>1</v>
      </c>
      <c r="O8" s="65"/>
    </row>
    <row r="9" spans="1:15" ht="18.75" customHeight="1" x14ac:dyDescent="0.25">
      <c r="A9" s="32">
        <v>211</v>
      </c>
      <c r="B9" s="31" t="s">
        <v>104</v>
      </c>
      <c r="C9" s="32" t="s">
        <v>121</v>
      </c>
      <c r="D9" s="32">
        <v>6.6</v>
      </c>
      <c r="E9" s="32">
        <v>4.7</v>
      </c>
      <c r="F9" s="32">
        <v>39.4</v>
      </c>
      <c r="G9" s="58">
        <v>230</v>
      </c>
      <c r="H9" s="77">
        <v>7.0000000000000007E-2</v>
      </c>
      <c r="I9" s="77">
        <v>0</v>
      </c>
      <c r="J9" s="77">
        <v>0</v>
      </c>
      <c r="K9" s="77">
        <v>11.31</v>
      </c>
      <c r="L9" s="77">
        <v>0</v>
      </c>
      <c r="M9" s="77">
        <v>9.07</v>
      </c>
      <c r="N9" s="77">
        <v>0.92</v>
      </c>
      <c r="O9" s="65"/>
    </row>
    <row r="10" spans="1:15" ht="18.75" x14ac:dyDescent="0.25">
      <c r="A10" s="49"/>
      <c r="B10" s="31" t="s">
        <v>67</v>
      </c>
      <c r="C10" s="34" t="s">
        <v>52</v>
      </c>
      <c r="D10" s="32">
        <v>1.4</v>
      </c>
      <c r="E10" s="32">
        <v>0.21</v>
      </c>
      <c r="F10" s="32">
        <v>14.94</v>
      </c>
      <c r="G10" s="32">
        <v>64.2</v>
      </c>
      <c r="H10" s="77">
        <v>0.1</v>
      </c>
      <c r="I10" s="77">
        <v>0</v>
      </c>
      <c r="J10" s="77">
        <v>0</v>
      </c>
      <c r="K10" s="77">
        <v>7</v>
      </c>
      <c r="L10" s="77">
        <v>14</v>
      </c>
      <c r="M10" s="77">
        <v>5</v>
      </c>
      <c r="N10" s="77">
        <v>0</v>
      </c>
      <c r="O10" s="65"/>
    </row>
    <row r="11" spans="1:15" ht="18.75" x14ac:dyDescent="0.25">
      <c r="A11" s="49"/>
      <c r="B11" s="31" t="s">
        <v>59</v>
      </c>
      <c r="C11" s="34" t="s">
        <v>53</v>
      </c>
      <c r="D11" s="32">
        <v>3.8</v>
      </c>
      <c r="E11" s="32">
        <v>0.3</v>
      </c>
      <c r="F11" s="32">
        <v>26.15</v>
      </c>
      <c r="G11" s="32">
        <v>116.5</v>
      </c>
      <c r="H11" s="77">
        <v>0.04</v>
      </c>
      <c r="I11" s="77">
        <v>0</v>
      </c>
      <c r="J11" s="77">
        <v>0</v>
      </c>
      <c r="K11" s="77">
        <v>3.5</v>
      </c>
      <c r="L11" s="77">
        <v>28.06</v>
      </c>
      <c r="M11" s="77">
        <v>8.8000000000000007</v>
      </c>
      <c r="N11" s="77">
        <v>0.75</v>
      </c>
      <c r="O11" s="66">
        <v>0.25</v>
      </c>
    </row>
    <row r="12" spans="1:15" hidden="1" x14ac:dyDescent="0.25">
      <c r="A12" s="32">
        <v>288</v>
      </c>
      <c r="B12" s="31" t="s">
        <v>15</v>
      </c>
      <c r="C12" s="34" t="s">
        <v>54</v>
      </c>
      <c r="D12" s="32">
        <v>0.1</v>
      </c>
      <c r="E12" s="32">
        <v>0</v>
      </c>
      <c r="F12" s="32">
        <v>9.1</v>
      </c>
      <c r="G12" s="32">
        <v>35</v>
      </c>
      <c r="H12" s="77">
        <v>0</v>
      </c>
      <c r="I12" s="77">
        <v>0</v>
      </c>
      <c r="J12" s="77">
        <v>0</v>
      </c>
      <c r="K12" s="77">
        <v>0.26</v>
      </c>
      <c r="L12" s="77">
        <v>0.8</v>
      </c>
      <c r="M12" s="77">
        <v>0</v>
      </c>
      <c r="N12" s="77">
        <v>0.03</v>
      </c>
      <c r="O12" s="65"/>
    </row>
    <row r="13" spans="1:15" x14ac:dyDescent="0.25">
      <c r="A13" s="32">
        <v>288</v>
      </c>
      <c r="B13" s="31" t="s">
        <v>15</v>
      </c>
      <c r="C13" s="32">
        <v>200</v>
      </c>
      <c r="D13" s="32">
        <v>4.3</v>
      </c>
      <c r="E13" s="32">
        <v>3.1</v>
      </c>
      <c r="F13" s="32">
        <v>13.6</v>
      </c>
      <c r="G13" s="32">
        <v>114</v>
      </c>
      <c r="H13" s="77">
        <v>0.02</v>
      </c>
      <c r="I13" s="77">
        <v>0.15</v>
      </c>
      <c r="J13" s="77">
        <v>2.7E-2</v>
      </c>
      <c r="K13" s="77">
        <v>105.36</v>
      </c>
      <c r="L13" s="77">
        <v>176.9</v>
      </c>
      <c r="M13" s="77">
        <v>20.11</v>
      </c>
      <c r="N13" s="77">
        <v>0.52</v>
      </c>
      <c r="O13" s="65"/>
    </row>
    <row r="14" spans="1:15" ht="18.75" x14ac:dyDescent="0.3">
      <c r="A14" s="26"/>
      <c r="B14" s="53" t="s">
        <v>11</v>
      </c>
      <c r="C14" s="26"/>
      <c r="D14" s="27">
        <v>19.25</v>
      </c>
      <c r="E14" s="27">
        <v>19.75</v>
      </c>
      <c r="F14" s="27">
        <v>83.75</v>
      </c>
      <c r="G14" s="27">
        <v>587.5</v>
      </c>
      <c r="H14" s="27">
        <f t="shared" ref="H14:N14" si="0">SUM(H8:H13)</f>
        <v>0.26</v>
      </c>
      <c r="I14" s="27">
        <f t="shared" si="0"/>
        <v>0.15</v>
      </c>
      <c r="J14" s="27">
        <f t="shared" si="0"/>
        <v>0.127</v>
      </c>
      <c r="K14" s="27">
        <f t="shared" si="0"/>
        <v>149.43</v>
      </c>
      <c r="L14" s="27">
        <f t="shared" si="0"/>
        <v>296.76</v>
      </c>
      <c r="M14" s="27">
        <f t="shared" si="0"/>
        <v>47.980000000000004</v>
      </c>
      <c r="N14" s="27">
        <f t="shared" si="0"/>
        <v>3.2199999999999998</v>
      </c>
      <c r="O14" s="65"/>
    </row>
    <row r="15" spans="1:15" ht="18.75" x14ac:dyDescent="0.3">
      <c r="A15" s="5"/>
      <c r="B15" s="54" t="s">
        <v>12</v>
      </c>
      <c r="C15" s="5"/>
      <c r="D15" s="5"/>
      <c r="E15" s="5"/>
      <c r="F15" s="5" t="s">
        <v>76</v>
      </c>
      <c r="G15" s="5"/>
      <c r="H15" s="8"/>
      <c r="I15" s="8"/>
      <c r="J15" s="8"/>
      <c r="K15" s="8"/>
      <c r="L15" s="8"/>
      <c r="M15" s="8"/>
      <c r="N15" s="8"/>
      <c r="O15" s="65"/>
    </row>
    <row r="16" spans="1:15" x14ac:dyDescent="0.25">
      <c r="A16" s="77"/>
      <c r="B16" s="31" t="s">
        <v>55</v>
      </c>
      <c r="C16" s="32">
        <v>80</v>
      </c>
      <c r="D16" s="32">
        <v>0.6</v>
      </c>
      <c r="E16" s="32">
        <v>3.8</v>
      </c>
      <c r="F16" s="32">
        <v>2.9</v>
      </c>
      <c r="G16" s="32">
        <v>48</v>
      </c>
      <c r="H16" s="77">
        <v>0.01</v>
      </c>
      <c r="I16" s="77">
        <v>51.08</v>
      </c>
      <c r="J16" s="77">
        <v>0</v>
      </c>
      <c r="K16" s="77">
        <v>11.8</v>
      </c>
      <c r="L16" s="77">
        <v>20.41</v>
      </c>
      <c r="M16" s="77">
        <v>6.8</v>
      </c>
      <c r="N16" s="77">
        <v>0.44</v>
      </c>
      <c r="O16" s="65"/>
    </row>
    <row r="17" spans="1:16" ht="16.5" customHeight="1" x14ac:dyDescent="0.25">
      <c r="A17" s="55">
        <v>59</v>
      </c>
      <c r="B17" s="43" t="s">
        <v>128</v>
      </c>
      <c r="C17" s="55">
        <v>250</v>
      </c>
      <c r="D17" s="55">
        <v>2.7</v>
      </c>
      <c r="E17" s="55">
        <v>2.5</v>
      </c>
      <c r="F17" s="55">
        <v>18.8</v>
      </c>
      <c r="G17" s="55">
        <v>111</v>
      </c>
      <c r="H17" s="33">
        <v>0.08</v>
      </c>
      <c r="I17" s="33">
        <v>6.6</v>
      </c>
      <c r="J17" s="33">
        <v>0</v>
      </c>
      <c r="K17" s="33">
        <v>13.36</v>
      </c>
      <c r="L17" s="33">
        <v>81.58</v>
      </c>
      <c r="M17" s="33">
        <v>20.92</v>
      </c>
      <c r="N17" s="33">
        <v>0.86</v>
      </c>
      <c r="O17" s="65"/>
    </row>
    <row r="18" spans="1:16" x14ac:dyDescent="0.25">
      <c r="A18" s="77">
        <v>95</v>
      </c>
      <c r="B18" s="41" t="s">
        <v>44</v>
      </c>
      <c r="C18" s="77" t="s">
        <v>129</v>
      </c>
      <c r="D18" s="77">
        <v>17.3</v>
      </c>
      <c r="E18" s="77">
        <v>18.100000000000001</v>
      </c>
      <c r="F18" s="77">
        <v>3.2</v>
      </c>
      <c r="G18" s="77">
        <v>245</v>
      </c>
      <c r="H18" s="77">
        <v>0.06</v>
      </c>
      <c r="I18" s="67">
        <v>0.98</v>
      </c>
      <c r="J18" s="77">
        <v>0.02</v>
      </c>
      <c r="K18" s="77">
        <v>12.18</v>
      </c>
      <c r="L18" s="77">
        <v>85.8</v>
      </c>
      <c r="M18" s="77">
        <v>22.98</v>
      </c>
      <c r="N18" s="77">
        <v>2.6</v>
      </c>
      <c r="O18" s="65"/>
    </row>
    <row r="19" spans="1:16" x14ac:dyDescent="0.25">
      <c r="A19" s="32">
        <v>172</v>
      </c>
      <c r="B19" s="31" t="s">
        <v>131</v>
      </c>
      <c r="C19" s="32" t="s">
        <v>51</v>
      </c>
      <c r="D19" s="32">
        <v>2.4</v>
      </c>
      <c r="E19" s="32">
        <v>6.8</v>
      </c>
      <c r="F19" s="32">
        <v>15.5</v>
      </c>
      <c r="G19" s="32">
        <v>128</v>
      </c>
      <c r="H19" s="77">
        <v>0.31</v>
      </c>
      <c r="I19" s="77">
        <v>0</v>
      </c>
      <c r="J19" s="77">
        <v>0.04</v>
      </c>
      <c r="K19" s="77">
        <v>16.88</v>
      </c>
      <c r="L19" s="77">
        <v>93.5</v>
      </c>
      <c r="M19" s="77">
        <v>159.54</v>
      </c>
      <c r="N19" s="77">
        <v>5.6</v>
      </c>
      <c r="O19" s="66">
        <v>0.35</v>
      </c>
    </row>
    <row r="20" spans="1:16" x14ac:dyDescent="0.25">
      <c r="A20" s="57"/>
      <c r="B20" s="41" t="s">
        <v>37</v>
      </c>
      <c r="C20" s="32">
        <v>50</v>
      </c>
      <c r="D20" s="32">
        <v>2.35</v>
      </c>
      <c r="E20" s="32">
        <v>0.35</v>
      </c>
      <c r="F20" s="32">
        <v>24.9</v>
      </c>
      <c r="G20" s="32">
        <v>107</v>
      </c>
      <c r="H20" s="77">
        <v>0.04</v>
      </c>
      <c r="I20" s="77">
        <v>0</v>
      </c>
      <c r="J20" s="77">
        <v>0</v>
      </c>
      <c r="K20" s="77">
        <v>3.5</v>
      </c>
      <c r="L20" s="77">
        <v>28.06</v>
      </c>
      <c r="M20" s="77">
        <v>8.8000000000000007</v>
      </c>
      <c r="N20" s="77">
        <v>0.75</v>
      </c>
      <c r="O20" s="65"/>
    </row>
    <row r="21" spans="1:16" x14ac:dyDescent="0.25">
      <c r="A21" s="57"/>
      <c r="B21" s="41" t="s">
        <v>14</v>
      </c>
      <c r="C21" s="32">
        <v>70</v>
      </c>
      <c r="D21" s="32">
        <v>5.32</v>
      </c>
      <c r="E21" s="32">
        <v>0.42</v>
      </c>
      <c r="F21" s="32">
        <v>36.6</v>
      </c>
      <c r="G21" s="32">
        <v>133.1</v>
      </c>
      <c r="H21" s="77">
        <v>0</v>
      </c>
      <c r="I21" s="77">
        <v>0</v>
      </c>
      <c r="J21" s="77">
        <v>0</v>
      </c>
      <c r="K21" s="77">
        <v>2.16</v>
      </c>
      <c r="L21" s="77">
        <v>7.33</v>
      </c>
      <c r="M21" s="77">
        <v>1.48</v>
      </c>
      <c r="N21" s="77">
        <v>0.11</v>
      </c>
      <c r="O21" s="65"/>
    </row>
    <row r="22" spans="1:16" x14ac:dyDescent="0.25">
      <c r="A22" s="32">
        <v>293</v>
      </c>
      <c r="B22" s="31" t="s">
        <v>60</v>
      </c>
      <c r="C22" s="32">
        <v>200</v>
      </c>
      <c r="D22" s="32">
        <v>0.5</v>
      </c>
      <c r="E22" s="32">
        <v>0.1</v>
      </c>
      <c r="F22" s="32">
        <v>15.2</v>
      </c>
      <c r="G22" s="32">
        <v>110</v>
      </c>
      <c r="H22" s="77">
        <v>7.0000000000000007E-2</v>
      </c>
      <c r="I22" s="77">
        <v>0.28999999999999998</v>
      </c>
      <c r="J22" s="77">
        <v>0</v>
      </c>
      <c r="K22" s="77">
        <v>14.62</v>
      </c>
      <c r="L22" s="77">
        <v>5.94</v>
      </c>
      <c r="M22" s="77">
        <v>8.5</v>
      </c>
      <c r="N22" s="77">
        <v>0.92</v>
      </c>
      <c r="O22" s="65"/>
    </row>
    <row r="23" spans="1:16" x14ac:dyDescent="0.25">
      <c r="A23" s="55" t="s">
        <v>76</v>
      </c>
      <c r="B23" s="43" t="s">
        <v>115</v>
      </c>
      <c r="C23" s="32">
        <v>50</v>
      </c>
      <c r="D23" s="32">
        <v>4.3</v>
      </c>
      <c r="E23" s="32">
        <v>4.9000000000000004</v>
      </c>
      <c r="F23" s="32">
        <v>14.7</v>
      </c>
      <c r="G23" s="32">
        <v>55.4</v>
      </c>
      <c r="H23" s="77">
        <v>0.01</v>
      </c>
      <c r="I23" s="77">
        <v>5.28</v>
      </c>
      <c r="J23" s="77">
        <v>0</v>
      </c>
      <c r="K23" s="77">
        <v>7.11</v>
      </c>
      <c r="L23" s="77">
        <v>5.94</v>
      </c>
      <c r="M23" s="77">
        <v>2.4900000000000002</v>
      </c>
      <c r="N23" s="77">
        <v>0.11</v>
      </c>
      <c r="O23" s="65" t="s">
        <v>76</v>
      </c>
      <c r="P23" s="101" t="s">
        <v>76</v>
      </c>
    </row>
    <row r="24" spans="1:16" ht="18.75" x14ac:dyDescent="0.3">
      <c r="A24" s="63"/>
      <c r="B24" s="53" t="s">
        <v>11</v>
      </c>
      <c r="C24" s="50"/>
      <c r="D24" s="64">
        <v>26.95</v>
      </c>
      <c r="E24" s="64">
        <v>27.65</v>
      </c>
      <c r="F24" s="64">
        <v>117.25</v>
      </c>
      <c r="G24" s="64">
        <v>822.5</v>
      </c>
      <c r="H24" s="64">
        <f t="shared" ref="H24:N24" si="1">SUM(H16:H23)</f>
        <v>0.57999999999999996</v>
      </c>
      <c r="I24" s="64">
        <f t="shared" si="1"/>
        <v>64.22999999999999</v>
      </c>
      <c r="J24" s="64">
        <f t="shared" si="1"/>
        <v>0.06</v>
      </c>
      <c r="K24" s="64">
        <f t="shared" si="1"/>
        <v>81.61</v>
      </c>
      <c r="L24" s="64">
        <v>318.95999999999998</v>
      </c>
      <c r="M24" s="64">
        <f t="shared" si="1"/>
        <v>231.51000000000002</v>
      </c>
      <c r="N24" s="64">
        <f t="shared" si="1"/>
        <v>11.389999999999999</v>
      </c>
      <c r="O24" s="65"/>
    </row>
    <row r="25" spans="1:16" ht="18.75" x14ac:dyDescent="0.3">
      <c r="A25" s="26"/>
      <c r="B25" s="68" t="s">
        <v>13</v>
      </c>
      <c r="C25" s="28"/>
      <c r="D25" s="69">
        <f>D24+D14</f>
        <v>46.2</v>
      </c>
      <c r="E25" s="69">
        <f t="shared" ref="E25:L25" si="2">E24+E14</f>
        <v>47.4</v>
      </c>
      <c r="F25" s="69">
        <f t="shared" si="2"/>
        <v>201</v>
      </c>
      <c r="G25" s="69">
        <f t="shared" si="2"/>
        <v>1410</v>
      </c>
      <c r="H25" s="69">
        <v>0.84</v>
      </c>
      <c r="I25" s="69">
        <v>64.38</v>
      </c>
      <c r="J25" s="69">
        <v>0.187</v>
      </c>
      <c r="K25" s="69">
        <f t="shared" si="2"/>
        <v>231.04000000000002</v>
      </c>
      <c r="L25" s="69">
        <f t="shared" si="2"/>
        <v>615.72</v>
      </c>
      <c r="M25" s="69">
        <v>279.49</v>
      </c>
      <c r="N25" s="69">
        <v>14.61</v>
      </c>
      <c r="O25" s="65"/>
    </row>
    <row r="26" spans="1:16" ht="18.75" x14ac:dyDescent="0.3">
      <c r="A26" s="70"/>
      <c r="B26" s="70"/>
      <c r="C26" s="71"/>
      <c r="D26" s="71"/>
      <c r="E26" s="71"/>
      <c r="F26" s="71"/>
      <c r="G26" s="71"/>
      <c r="H26" s="65"/>
      <c r="I26" s="65"/>
      <c r="J26" s="65"/>
      <c r="K26" s="65"/>
      <c r="L26" s="65"/>
      <c r="M26" s="65"/>
      <c r="N26" s="65"/>
      <c r="O26" s="65"/>
    </row>
    <row r="27" spans="1:16" x14ac:dyDescent="0.25">
      <c r="A27" s="128" t="s">
        <v>62</v>
      </c>
      <c r="B27" s="128"/>
      <c r="C27" s="128"/>
      <c r="D27" s="128"/>
      <c r="E27" s="128"/>
      <c r="F27" s="128"/>
      <c r="G27" s="128"/>
      <c r="H27" s="128" t="s">
        <v>62</v>
      </c>
      <c r="I27" s="128"/>
      <c r="J27" s="128"/>
      <c r="K27" s="128"/>
      <c r="L27" s="128"/>
      <c r="M27" s="128"/>
      <c r="N27" s="128"/>
    </row>
    <row r="28" spans="1:16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</sheetData>
  <mergeCells count="11">
    <mergeCell ref="A2:B2"/>
    <mergeCell ref="A3:B3"/>
    <mergeCell ref="A5:A6"/>
    <mergeCell ref="B5:B6"/>
    <mergeCell ref="C5:C6"/>
    <mergeCell ref="A27:G27"/>
    <mergeCell ref="H27:N27"/>
    <mergeCell ref="G5:G6"/>
    <mergeCell ref="H5:J5"/>
    <mergeCell ref="K5:N5"/>
    <mergeCell ref="D5:F5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Лыхина Татьяна Викторовна</cp:lastModifiedBy>
  <cp:lastPrinted>2019-09-05T06:47:23Z</cp:lastPrinted>
  <dcterms:created xsi:type="dcterms:W3CDTF">2016-04-20T02:21:33Z</dcterms:created>
  <dcterms:modified xsi:type="dcterms:W3CDTF">2020-08-24T07:35:58Z</dcterms:modified>
</cp:coreProperties>
</file>